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5"/>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'BS'!$A$1:$J$63</definedName>
    <definedName name="_xlnm.Print_Area" localSheetId="3">'CFS'!$A$1:$K$61</definedName>
    <definedName name="_xlnm.Print_Area" localSheetId="0">'IS'!$A$1:$L$52</definedName>
    <definedName name="_xlnm.Print_Area" localSheetId="4">'NTA-A'!$A$1:$L$97</definedName>
    <definedName name="_xlnm.Print_Area" localSheetId="5">'NTA-B'!$A$2:$J$106</definedName>
    <definedName name="_xlnm.Print_Area" localSheetId="2">'SE'!$A$1:$J$30</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<sst xmlns="http://schemas.openxmlformats.org/spreadsheetml/2006/main" count="307" uniqueCount="231">
  <si>
    <t>Revenue</t>
  </si>
  <si>
    <t>-</t>
  </si>
  <si>
    <t xml:space="preserve">Operating Expenses </t>
  </si>
  <si>
    <t>Finance Costs</t>
  </si>
  <si>
    <t>Investing Results</t>
  </si>
  <si>
    <t>Taxation</t>
  </si>
  <si>
    <t>Cost of Sales</t>
  </si>
  <si>
    <t>Gross Profit</t>
  </si>
  <si>
    <t>Other Operating Income</t>
  </si>
  <si>
    <t>Property, Plant and Equipment</t>
  </si>
  <si>
    <t>Intangible Assets</t>
  </si>
  <si>
    <t>Other Investment</t>
  </si>
  <si>
    <t>Inventories</t>
  </si>
  <si>
    <t>Debtors</t>
  </si>
  <si>
    <t>Cash and Cash Equivalents</t>
  </si>
  <si>
    <t>Current Liabilities</t>
  </si>
  <si>
    <t>Trade and Other Creditors</t>
  </si>
  <si>
    <t>Share Capital</t>
  </si>
  <si>
    <t>Reserves</t>
  </si>
  <si>
    <t>Shareholders' Fund</t>
  </si>
  <si>
    <t>Long Term Liabilities</t>
  </si>
  <si>
    <t>Other Deferred Liabilities</t>
  </si>
  <si>
    <t>Adjustments for non-cash flow:-</t>
  </si>
  <si>
    <t>Changes in Working Capital</t>
  </si>
  <si>
    <t>Net Change in Current Assets</t>
  </si>
  <si>
    <t>Net Change in Current Liabilities</t>
  </si>
  <si>
    <t>Investing Activities</t>
  </si>
  <si>
    <t>Financing Activities</t>
  </si>
  <si>
    <t>Interest Paid</t>
  </si>
  <si>
    <t>Net Change in Cash and Cash Equivalents</t>
  </si>
  <si>
    <t>Cash and Cash Equivalents at beginning of year</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</si>
  <si>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</si>
  <si>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</si>
  <si>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</si>
  <si>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</si>
  <si>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</si>
  <si>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</si>
  <si>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</si>
  <si>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</si>
  <si>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</si>
  <si>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</si>
  <si>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</si>
  <si>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</si>
  <si>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</si>
  <si>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</si>
  <si>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</si>
  <si>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</si>
  <si>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</si>
  <si>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</si>
  <si>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</si>
  <si>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</si>
  <si>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</si>
  <si>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</si>
  <si>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</si>
  <si>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</si>
  <si>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</si>
  <si>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</si>
  <si>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</si>
  <si>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</si>
  <si>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</si>
  <si>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</si>
  <si>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</si>
  <si>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</si>
  <si>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</si>
  <si>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A9</t>
  </si>
  <si>
    <t>Engineering</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</si>
  <si>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</si>
  <si>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</si>
  <si>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</si>
  <si>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</si>
  <si>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</si>
  <si>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</si>
  <si>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</si>
  <si>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</si>
  <si>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</si>
  <si>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</si>
  <si>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</si>
  <si>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</si>
  <si>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</si>
  <si>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</si>
  <si>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</si>
  <si>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</si>
  <si>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</si>
  <si>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</si>
  <si>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</si>
  <si>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</si>
  <si>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</si>
  <si>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</si>
  <si>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</si>
  <si>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</si>
  <si>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</si>
  <si>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</si>
  <si>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</si>
  <si>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</si>
  <si>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</si>
  <si>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</si>
  <si>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</si>
  <si>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</si>
  <si>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</si>
  <si>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</si>
  <si>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</si>
  <si>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</si>
  <si>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</si>
  <si>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</si>
  <si>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</si>
  <si>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Share of Results of Associated Company</t>
  </si>
  <si>
    <t>Current Assets</t>
  </si>
  <si>
    <t>As at</t>
  </si>
  <si>
    <t>Authorised but not contracted for</t>
  </si>
  <si>
    <t>Not applicable as no profit forecast was published.</t>
  </si>
  <si>
    <t>In respect of current period:</t>
  </si>
  <si>
    <t>- Income Tax</t>
  </si>
  <si>
    <t>- Deferred Tax</t>
  </si>
  <si>
    <t>Auditors' Report</t>
  </si>
  <si>
    <t>Subsequent material events</t>
  </si>
  <si>
    <t>CONDENSED CONSOLIDATED INCOME STATEMENTS</t>
  </si>
  <si>
    <t>(37918-A)</t>
  </si>
  <si>
    <t>Sen</t>
  </si>
  <si>
    <t>Non-Cash Items</t>
  </si>
  <si>
    <t>Non-Operating Items</t>
  </si>
  <si>
    <t>Interest Received</t>
  </si>
  <si>
    <t>Reserve on</t>
  </si>
  <si>
    <t>Consolidation</t>
  </si>
  <si>
    <t>Property, plant and equipment</t>
  </si>
  <si>
    <t xml:space="preserve"> </t>
  </si>
  <si>
    <t>Segment revenue</t>
  </si>
  <si>
    <t>Special</t>
  </si>
  <si>
    <t>Corresponding</t>
  </si>
  <si>
    <t>Proceeds from Sale of Fixed Assets</t>
  </si>
  <si>
    <t>No dividend had been paid during the reporting quarter.</t>
  </si>
  <si>
    <t>(a)</t>
  </si>
  <si>
    <t>(b)</t>
  </si>
  <si>
    <t>ADDITIONAL INFORMATION REQUIRED BY THE LISTING REQUIREMENTS OF BURSA MALAYSIA SECURITIES BERHAD</t>
  </si>
  <si>
    <t>Others</t>
  </si>
  <si>
    <t>Corporate Proposals</t>
  </si>
  <si>
    <t>Trademark and Intellectual Property</t>
  </si>
  <si>
    <t>Earnings per share</t>
  </si>
  <si>
    <t xml:space="preserve">Basic </t>
  </si>
  <si>
    <t>Diluted</t>
  </si>
  <si>
    <t>Drawdown of Borrowings</t>
  </si>
  <si>
    <t>Repayment of Borrowings</t>
  </si>
  <si>
    <t>Authorised and contracted for</t>
  </si>
  <si>
    <t>Balance as at 1st July 2004</t>
  </si>
  <si>
    <t>There were no purchases or disposals of quoted securities for the current quarter.</t>
  </si>
  <si>
    <t>Accumulated</t>
  </si>
  <si>
    <t>Loss</t>
  </si>
  <si>
    <t>Quarter Ended</t>
  </si>
  <si>
    <t>Year To Date Ended</t>
  </si>
  <si>
    <t>Year To date Ended</t>
  </si>
  <si>
    <t>Cash and Cash Equivalents at end of period</t>
  </si>
  <si>
    <t>Bank overdrafts</t>
  </si>
  <si>
    <t>Non-Current Assets</t>
  </si>
  <si>
    <t>Financed By:</t>
  </si>
  <si>
    <t>Diluted earnings per share</t>
  </si>
  <si>
    <t>CONDENSED CONSOLIDATED BALANCE SHEET</t>
  </si>
  <si>
    <t>CONDENSED CONSOLIDATED CASH FLOW STATEMENT</t>
  </si>
  <si>
    <t xml:space="preserve">CONDENSED CONSOLIDATED STATEMENT OF CHANGES IN EQUITY </t>
  </si>
  <si>
    <t>The Group's business operations are in line with consumer demands which are skewed during festive seasons.</t>
  </si>
  <si>
    <t>30.06.2005</t>
  </si>
  <si>
    <t>Operating Profit Before Working Capital Changes</t>
  </si>
  <si>
    <t>Net Cash Used in Financing Activities</t>
  </si>
  <si>
    <t>figure have not been audited.</t>
  </si>
  <si>
    <t>Deferred Tax assets</t>
  </si>
  <si>
    <t>Balance as at 1st July 2005</t>
  </si>
  <si>
    <t>Net Profit for the period</t>
  </si>
  <si>
    <t>Less: Fixed Deposits pledged to licensed bank</t>
  </si>
  <si>
    <t>Tax Paid</t>
  </si>
  <si>
    <t>Minority Interest</t>
  </si>
  <si>
    <t>Purchase of Fixed Assets</t>
  </si>
  <si>
    <t>Consolidated</t>
  </si>
  <si>
    <t>Eliminations</t>
  </si>
  <si>
    <t>Investment</t>
  </si>
  <si>
    <t>holdings</t>
  </si>
  <si>
    <t>Building and</t>
  </si>
  <si>
    <t>construction</t>
  </si>
  <si>
    <t xml:space="preserve">related </t>
  </si>
  <si>
    <t>products</t>
  </si>
  <si>
    <t>External revenue</t>
  </si>
  <si>
    <t>Results</t>
  </si>
  <si>
    <t>Finance costs</t>
  </si>
  <si>
    <t>Inter-segment revenue</t>
  </si>
  <si>
    <t>The Group's segment revenue and results for the current financial quarter is as follows:-</t>
  </si>
  <si>
    <t xml:space="preserve">Unsecured </t>
  </si>
  <si>
    <t>Hire Purchase and Finance Lease Creditors</t>
  </si>
  <si>
    <t>Unsecured  :-</t>
  </si>
  <si>
    <t>(i)</t>
  </si>
  <si>
    <t>Guarantees given by the Company to financial institutions in</t>
  </si>
  <si>
    <t>respect of banking facilities granted to subsidiary companies</t>
  </si>
  <si>
    <t>(ii)</t>
  </si>
  <si>
    <t xml:space="preserve">respect of hire-purchase and lease facilities granted to </t>
  </si>
  <si>
    <t>subsidiary companies</t>
  </si>
  <si>
    <t>Secured :-</t>
  </si>
  <si>
    <t>Borrowings</t>
  </si>
  <si>
    <t>Beverages</t>
  </si>
  <si>
    <t>The contingent liabilities of the Group and the Company are as follows:-</t>
  </si>
  <si>
    <t>Basic earnings per share</t>
  </si>
  <si>
    <t>Basic earnings per share (sen)</t>
  </si>
  <si>
    <t>Acquisition of subsidiary, net of cash and cash equivalent</t>
  </si>
  <si>
    <t>Net assets per share (RM)</t>
  </si>
  <si>
    <t xml:space="preserve">Weighted average number of </t>
  </si>
  <si>
    <t>ordinary shares in issue ('000)</t>
  </si>
  <si>
    <t>Net Loss for the period</t>
  </si>
  <si>
    <t>Note:</t>
  </si>
  <si>
    <t>Uplift of Fixed Deposits</t>
  </si>
  <si>
    <t>Court of Appeal Civil Appeal No. W-03-124-2004</t>
  </si>
  <si>
    <t>C.I. Quarries Sdn Bhd ("CIQ") v Affin Bank Berhad ("Affin")</t>
  </si>
  <si>
    <t>Quarterly Report on consolidated results for the fourth financial quarter ended 30th June 2006</t>
  </si>
  <si>
    <t xml:space="preserve">Quarterly Report on consolidated results for the fourth financial quarter ended 30th June 2006. These </t>
  </si>
  <si>
    <t>30.06.2006</t>
  </si>
  <si>
    <t>Impairment Losses</t>
  </si>
  <si>
    <t>Balance as at 3th June 2006</t>
  </si>
  <si>
    <t>Balance as at 30th June 2005</t>
  </si>
  <si>
    <t>Profit/(Loss) Before Tax</t>
  </si>
  <si>
    <t>Profit/(Loss) After Tax</t>
  </si>
  <si>
    <t>Net Profit/(Loss) for the period</t>
  </si>
  <si>
    <t>30.06.06</t>
  </si>
  <si>
    <t>30.06.05</t>
  </si>
  <si>
    <t>Details of the Group's borrowings as at 30th June 2006 are as follows:</t>
  </si>
  <si>
    <t>Security given by subsidiaries company to a licensed financial</t>
  </si>
  <si>
    <t>institution and to a solicitor in respect of bank guarantee to third parties</t>
  </si>
  <si>
    <t>Deposit with licensed banks pledged as security</t>
  </si>
  <si>
    <t>Profit/(Loss) from operations</t>
  </si>
  <si>
    <t>Profit before tax</t>
  </si>
  <si>
    <t>Profit after tax</t>
  </si>
  <si>
    <t>Loss before Tax</t>
  </si>
  <si>
    <t>Net Cash From/(Used in) Investing Activities</t>
  </si>
  <si>
    <t>Net Cash From Operating Activities</t>
  </si>
  <si>
    <t>Cash From Operating Activities</t>
  </si>
  <si>
    <t>Net profit/(loss) for the period (RM'000)</t>
  </si>
  <si>
    <t>Profit/(Loss) from Operations</t>
  </si>
  <si>
    <t>Bottles and Cases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</si>
</sst>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_(* #,##0.0_);_(* \(#,##0.0\);_(* &quot;-&quot;??_);_(@_)"/>
    <numFmt numFmtId="171" formatCode="_(* #,##0_);_(* \(#,##0\);_(* &quot;-&quot;??_);_(@_)"/>
    <numFmt numFmtId="172" formatCode="_(* #,##0.0_);_(* \(#,##0.0\);_(* &quot;-&quot;?_);_(@_)"/>
    <numFmt numFmtId="173" formatCode="&quot;Yes&quot;;&quot;Yes&quot;;&quot;No&quot;"/>
    <numFmt numFmtId="174" formatCode="&quot;True&quot;;&quot;True&quot;;&quot;False&quot;"/>
    <numFmt numFmtId="175" formatCode="&quot;On&quot;;&quot;On&quot;;&quot;Off&quot;"/>
    <numFmt numFmtId="176" formatCode="_(* #,##0.000_);_(* \(#,##0.000\);_(* &quot;-&quot;??_);_(@_)"/>
  </numFmts>
  <fonts count="11">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
      <u val="single"/>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Font="1" applyAlignment="1" quotePrefix="1">
      <alignment/>
    </xf>
    <xf numFmtId="171" fontId="0" fillId="0" borderId="0" xfId="15" applyNumberFormat="1" applyBorder="1" applyAlignment="1">
      <alignment/>
    </xf>
    <xf numFmtId="43" fontId="0" fillId="0" borderId="0" xfId="15" applyAlignment="1">
      <alignment/>
    </xf>
    <xf numFmtId="43" fontId="0" fillId="0" borderId="0" xfId="15" applyFont="1" applyAlignment="1">
      <alignment/>
    </xf>
    <xf numFmtId="171" fontId="0" fillId="0" borderId="2" xfId="15" applyNumberFormat="1" applyBorder="1" applyAlignment="1">
      <alignment/>
    </xf>
    <xf numFmtId="171" fontId="0" fillId="0" borderId="0" xfId="15" applyNumberFormat="1" applyFont="1" applyAlignment="1">
      <alignment horizontal="center"/>
    </xf>
    <xf numFmtId="171"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71"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71" fontId="2" fillId="0" borderId="0" xfId="15" applyNumberFormat="1" applyFont="1" applyAlignment="1">
      <alignment/>
    </xf>
    <xf numFmtId="171" fontId="0" fillId="0" borderId="0" xfId="0" applyNumberFormat="1" applyAlignment="1" quotePrefix="1">
      <alignment horizontal="center"/>
    </xf>
    <xf numFmtId="171" fontId="0" fillId="0" borderId="3" xfId="0" applyNumberFormat="1" applyBorder="1" applyAlignment="1" quotePrefix="1">
      <alignment horizontal="center"/>
    </xf>
    <xf numFmtId="171" fontId="0" fillId="0" borderId="3" xfId="15" applyNumberFormat="1" applyFont="1" applyBorder="1" applyAlignment="1">
      <alignment/>
    </xf>
    <xf numFmtId="171" fontId="0" fillId="0" borderId="0" xfId="15" applyNumberFormat="1" applyFont="1" applyAlignment="1" quotePrefix="1">
      <alignment horizontal="center"/>
    </xf>
    <xf numFmtId="171" fontId="0" fillId="0" borderId="4" xfId="15" applyNumberFormat="1" applyBorder="1" applyAlignment="1">
      <alignment/>
    </xf>
    <xf numFmtId="171" fontId="0" fillId="0" borderId="5" xfId="15" applyNumberFormat="1" applyBorder="1" applyAlignment="1">
      <alignment/>
    </xf>
    <xf numFmtId="171" fontId="0" fillId="0" borderId="6" xfId="15" applyNumberFormat="1" applyBorder="1" applyAlignment="1">
      <alignment/>
    </xf>
    <xf numFmtId="43" fontId="0" fillId="0" borderId="0" xfId="15" applyNumberFormat="1" applyAlignment="1">
      <alignment/>
    </xf>
    <xf numFmtId="171" fontId="0" fillId="0" borderId="7" xfId="15" applyNumberFormat="1" applyBorder="1" applyAlignment="1">
      <alignment/>
    </xf>
    <xf numFmtId="171" fontId="0" fillId="0" borderId="8" xfId="15" applyNumberFormat="1" applyBorder="1" applyAlignment="1">
      <alignment/>
    </xf>
    <xf numFmtId="171" fontId="0" fillId="0" borderId="0" xfId="0" applyNumberFormat="1" applyAlignment="1">
      <alignment/>
    </xf>
    <xf numFmtId="170" fontId="0" fillId="0" borderId="0" xfId="15" applyNumberFormat="1" applyAlignment="1">
      <alignment/>
    </xf>
    <xf numFmtId="0" fontId="0" fillId="0" borderId="0" xfId="0" applyFont="1" applyAlignment="1" quotePrefix="1">
      <alignment/>
    </xf>
    <xf numFmtId="171" fontId="0" fillId="0" borderId="0" xfId="0" applyNumberFormat="1" applyBorder="1" applyAlignment="1">
      <alignment/>
    </xf>
    <xf numFmtId="0" fontId="0" fillId="0" borderId="0" xfId="0" applyFont="1" applyAlignment="1">
      <alignment horizontal="left" indent="1"/>
    </xf>
    <xf numFmtId="171" fontId="8" fillId="0" borderId="0" xfId="15" applyNumberFormat="1" applyFont="1" applyAlignment="1" quotePrefix="1">
      <alignment/>
    </xf>
    <xf numFmtId="171" fontId="0" fillId="0" borderId="9" xfId="15" applyNumberFormat="1" applyBorder="1" applyAlignment="1">
      <alignment/>
    </xf>
    <xf numFmtId="171" fontId="0" fillId="0" borderId="1" xfId="15" applyNumberFormat="1" applyFont="1" applyBorder="1" applyAlignment="1">
      <alignment/>
    </xf>
    <xf numFmtId="171" fontId="0" fillId="0" borderId="0" xfId="15" applyNumberFormat="1" applyFont="1" applyAlignment="1">
      <alignment/>
    </xf>
    <xf numFmtId="171" fontId="0" fillId="0" borderId="2" xfId="15" applyNumberFormat="1" applyFont="1" applyBorder="1" applyAlignment="1">
      <alignment/>
    </xf>
    <xf numFmtId="43" fontId="0" fillId="0" borderId="0" xfId="15" applyNumberFormat="1" applyFont="1" applyAlignment="1">
      <alignment/>
    </xf>
    <xf numFmtId="171"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70" fontId="0" fillId="0" borderId="0" xfId="15" applyNumberFormat="1" applyFont="1" applyAlignment="1" quotePrefix="1">
      <alignment/>
    </xf>
    <xf numFmtId="43" fontId="0" fillId="0" borderId="2" xfId="15" applyNumberFormat="1" applyBorder="1" applyAlignment="1">
      <alignment/>
    </xf>
    <xf numFmtId="171" fontId="0" fillId="0" borderId="2" xfId="15" applyNumberFormat="1" applyFill="1" applyBorder="1" applyAlignment="1">
      <alignment/>
    </xf>
    <xf numFmtId="0" fontId="1" fillId="0" borderId="0" xfId="0" applyNumberFormat="1" applyFont="1" applyAlignment="1">
      <alignment/>
    </xf>
    <xf numFmtId="171" fontId="0" fillId="0" borderId="0" xfId="0" applyNumberFormat="1" applyFont="1" applyBorder="1" applyAlignment="1">
      <alignment/>
    </xf>
    <xf numFmtId="171" fontId="0" fillId="0" borderId="0" xfId="15" applyNumberFormat="1" applyFont="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Font="1" applyAlignment="1">
      <alignment horizontal="left"/>
    </xf>
    <xf numFmtId="171" fontId="0" fillId="0" borderId="0" xfId="15" applyNumberFormat="1" applyFill="1" applyBorder="1" applyAlignment="1">
      <alignment/>
    </xf>
    <xf numFmtId="0" fontId="10" fillId="0" borderId="0" xfId="0" applyFont="1" applyAlignment="1">
      <alignment/>
    </xf>
    <xf numFmtId="171" fontId="0" fillId="0" borderId="0" xfId="15" applyNumberFormat="1" applyFill="1" applyAlignment="1">
      <alignment/>
    </xf>
    <xf numFmtId="171" fontId="0" fillId="0" borderId="1" xfId="15" applyNumberFormat="1" applyFill="1" applyBorder="1" applyAlignment="1">
      <alignment/>
    </xf>
    <xf numFmtId="171" fontId="0" fillId="0" borderId="0" xfId="15" applyNumberFormat="1" applyFont="1" applyAlignment="1">
      <alignment horizontal="center"/>
    </xf>
    <xf numFmtId="171" fontId="0" fillId="0" borderId="0" xfId="15" applyNumberFormat="1" applyFont="1" applyBorder="1" applyAlignment="1">
      <alignment horizontal="center"/>
    </xf>
    <xf numFmtId="171" fontId="0" fillId="0" borderId="0" xfId="15" applyNumberFormat="1" applyFont="1" applyAlignment="1" quotePrefix="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0</xdr:rowOff>
    </xdr:from>
    <xdr:to>
      <xdr:col>10</xdr:col>
      <xdr:colOff>895350</xdr:colOff>
      <xdr:row>49</xdr:row>
      <xdr:rowOff>0</xdr:rowOff>
    </xdr:to>
    <xdr:sp>
      <xdr:nvSpPr>
        <xdr:cNvPr id="1" name="TextBox 5"/>
        <xdr:cNvSpPr txBox="1">
          <a:spLocks noChangeArrowheads="1"/>
        </xdr:cNvSpPr>
      </xdr:nvSpPr>
      <xdr:spPr>
        <a:xfrm>
          <a:off x="180975" y="8077200"/>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49</xdr:row>
      <xdr:rowOff>19050</xdr:rowOff>
    </xdr:from>
    <xdr:to>
      <xdr:col>10</xdr:col>
      <xdr:colOff>904875</xdr:colOff>
      <xdr:row>51</xdr:row>
      <xdr:rowOff>66675</xdr:rowOff>
    </xdr:to>
    <xdr:sp>
      <xdr:nvSpPr>
        <xdr:cNvPr id="2" name="TextBox 6"/>
        <xdr:cNvSpPr txBox="1">
          <a:spLocks noChangeArrowheads="1"/>
        </xdr:cNvSpPr>
      </xdr:nvSpPr>
      <xdr:spPr>
        <a:xfrm>
          <a:off x="28575" y="8096250"/>
          <a:ext cx="60674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Audited Financial Statements for the year ended 30th June 2005)</a:t>
          </a:r>
        </a:p>
      </xdr:txBody>
    </xdr:sp>
    <xdr:clientData/>
  </xdr:twoCellAnchor>
  <xdr:twoCellAnchor>
    <xdr:from>
      <xdr:col>0</xdr:col>
      <xdr:colOff>142875</xdr:colOff>
      <xdr:row>46</xdr:row>
      <xdr:rowOff>0</xdr:rowOff>
    </xdr:from>
    <xdr:to>
      <xdr:col>11</xdr:col>
      <xdr:colOff>0</xdr:colOff>
      <xdr:row>48</xdr:row>
      <xdr:rowOff>0</xdr:rowOff>
    </xdr:to>
    <xdr:sp>
      <xdr:nvSpPr>
        <xdr:cNvPr id="3" name="TextBox 7"/>
        <xdr:cNvSpPr txBox="1">
          <a:spLocks noChangeArrowheads="1"/>
        </xdr:cNvSpPr>
      </xdr:nvSpPr>
      <xdr:spPr>
        <a:xfrm>
          <a:off x="142875" y="7591425"/>
          <a:ext cx="6057900" cy="323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59</xdr:row>
      <xdr:rowOff>152400</xdr:rowOff>
    </xdr:from>
    <xdr:to>
      <xdr:col>8</xdr:col>
      <xdr:colOff>847725</xdr:colOff>
      <xdr:row>62</xdr:row>
      <xdr:rowOff>76200</xdr:rowOff>
    </xdr:to>
    <xdr:sp>
      <xdr:nvSpPr>
        <xdr:cNvPr id="1" name="TextBox 1"/>
        <xdr:cNvSpPr txBox="1">
          <a:spLocks noChangeArrowheads="1"/>
        </xdr:cNvSpPr>
      </xdr:nvSpPr>
      <xdr:spPr>
        <a:xfrm>
          <a:off x="28575" y="9867900"/>
          <a:ext cx="544830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30th June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152400</xdr:rowOff>
    </xdr:from>
    <xdr:to>
      <xdr:col>9</xdr:col>
      <xdr:colOff>561975</xdr:colOff>
      <xdr:row>29</xdr:row>
      <xdr:rowOff>85725</xdr:rowOff>
    </xdr:to>
    <xdr:sp>
      <xdr:nvSpPr>
        <xdr:cNvPr id="1" name="TextBox 1"/>
        <xdr:cNvSpPr txBox="1">
          <a:spLocks noChangeArrowheads="1"/>
        </xdr:cNvSpPr>
      </xdr:nvSpPr>
      <xdr:spPr>
        <a:xfrm>
          <a:off x="19050" y="4524375"/>
          <a:ext cx="68103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year ended 30th June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19050</xdr:rowOff>
    </xdr:from>
    <xdr:to>
      <xdr:col>9</xdr:col>
      <xdr:colOff>914400</xdr:colOff>
      <xdr:row>60</xdr:row>
      <xdr:rowOff>57150</xdr:rowOff>
    </xdr:to>
    <xdr:sp>
      <xdr:nvSpPr>
        <xdr:cNvPr id="1" name="TextBox 1"/>
        <xdr:cNvSpPr txBox="1">
          <a:spLocks noChangeArrowheads="1"/>
        </xdr:cNvSpPr>
      </xdr:nvSpPr>
      <xdr:spPr>
        <a:xfrm>
          <a:off x="19050" y="9648825"/>
          <a:ext cx="58769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30th June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11</xdr:col>
      <xdr:colOff>19050</xdr:colOff>
      <xdr:row>10</xdr:row>
      <xdr:rowOff>57150</xdr:rowOff>
    </xdr:to>
    <xdr:sp>
      <xdr:nvSpPr>
        <xdr:cNvPr id="1" name="TextBox 1"/>
        <xdr:cNvSpPr txBox="1">
          <a:spLocks noChangeArrowheads="1"/>
        </xdr:cNvSpPr>
      </xdr:nvSpPr>
      <xdr:spPr>
        <a:xfrm>
          <a:off x="419100" y="1390650"/>
          <a:ext cx="750570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is unaudited and has been prepared in accordance with FRS 134 "Interim Financial Reporting" and paragraph 9.22 of the Listing Requirements of Bursa Malaysia Securities Berhad.
</a:t>
          </a:r>
        </a:p>
      </xdr:txBody>
    </xdr:sp>
    <xdr:clientData/>
  </xdr:twoCellAnchor>
  <xdr:twoCellAnchor>
    <xdr:from>
      <xdr:col>1</xdr:col>
      <xdr:colOff>9525</xdr:colOff>
      <xdr:row>27</xdr:row>
      <xdr:rowOff>9525</xdr:rowOff>
    </xdr:from>
    <xdr:to>
      <xdr:col>11</xdr:col>
      <xdr:colOff>0</xdr:colOff>
      <xdr:row>29</xdr:row>
      <xdr:rowOff>38100</xdr:rowOff>
    </xdr:to>
    <xdr:sp>
      <xdr:nvSpPr>
        <xdr:cNvPr id="2" name="TextBox 2"/>
        <xdr:cNvSpPr txBox="1">
          <a:spLocks noChangeArrowheads="1"/>
        </xdr:cNvSpPr>
      </xdr:nvSpPr>
      <xdr:spPr>
        <a:xfrm>
          <a:off x="409575" y="4457700"/>
          <a:ext cx="74961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34</xdr:row>
      <xdr:rowOff>0</xdr:rowOff>
    </xdr:from>
    <xdr:to>
      <xdr:col>10</xdr:col>
      <xdr:colOff>590550</xdr:colOff>
      <xdr:row>34</xdr:row>
      <xdr:rowOff>0</xdr:rowOff>
    </xdr:to>
    <xdr:sp>
      <xdr:nvSpPr>
        <xdr:cNvPr id="3" name="TextBox 3"/>
        <xdr:cNvSpPr txBox="1">
          <a:spLocks noChangeArrowheads="1"/>
        </xdr:cNvSpPr>
      </xdr:nvSpPr>
      <xdr:spPr>
        <a:xfrm>
          <a:off x="419100" y="55816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1</xdr:col>
      <xdr:colOff>9525</xdr:colOff>
      <xdr:row>65</xdr:row>
      <xdr:rowOff>0</xdr:rowOff>
    </xdr:from>
    <xdr:to>
      <xdr:col>10</xdr:col>
      <xdr:colOff>647700</xdr:colOff>
      <xdr:row>65</xdr:row>
      <xdr:rowOff>0</xdr:rowOff>
    </xdr:to>
    <xdr:sp>
      <xdr:nvSpPr>
        <xdr:cNvPr id="4" name="TextBox 6"/>
        <xdr:cNvSpPr txBox="1">
          <a:spLocks noChangeArrowheads="1"/>
        </xdr:cNvSpPr>
      </xdr:nvSpPr>
      <xdr:spPr>
        <a:xfrm>
          <a:off x="409575" y="10639425"/>
          <a:ext cx="7258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59</xdr:row>
      <xdr:rowOff>19050</xdr:rowOff>
    </xdr:from>
    <xdr:to>
      <xdr:col>10</xdr:col>
      <xdr:colOff>647700</xdr:colOff>
      <xdr:row>61</xdr:row>
      <xdr:rowOff>0</xdr:rowOff>
    </xdr:to>
    <xdr:sp>
      <xdr:nvSpPr>
        <xdr:cNvPr id="5" name="TextBox 7"/>
        <xdr:cNvSpPr txBox="1">
          <a:spLocks noChangeArrowheads="1"/>
        </xdr:cNvSpPr>
      </xdr:nvSpPr>
      <xdr:spPr>
        <a:xfrm>
          <a:off x="447675" y="9686925"/>
          <a:ext cx="72199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68</xdr:row>
      <xdr:rowOff>152400</xdr:rowOff>
    </xdr:from>
    <xdr:to>
      <xdr:col>10</xdr:col>
      <xdr:colOff>638175</xdr:colOff>
      <xdr:row>69</xdr:row>
      <xdr:rowOff>0</xdr:rowOff>
    </xdr:to>
    <xdr:sp>
      <xdr:nvSpPr>
        <xdr:cNvPr id="6" name="TextBox 8"/>
        <xdr:cNvSpPr txBox="1">
          <a:spLocks noChangeArrowheads="1"/>
        </xdr:cNvSpPr>
      </xdr:nvSpPr>
      <xdr:spPr>
        <a:xfrm>
          <a:off x="419100" y="11277600"/>
          <a:ext cx="7239000"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72</xdr:row>
      <xdr:rowOff>0</xdr:rowOff>
    </xdr:from>
    <xdr:to>
      <xdr:col>10</xdr:col>
      <xdr:colOff>638175</xdr:colOff>
      <xdr:row>72</xdr:row>
      <xdr:rowOff>0</xdr:rowOff>
    </xdr:to>
    <xdr:sp>
      <xdr:nvSpPr>
        <xdr:cNvPr id="7" name="TextBox 9"/>
        <xdr:cNvSpPr txBox="1">
          <a:spLocks noChangeArrowheads="1"/>
        </xdr:cNvSpPr>
      </xdr:nvSpPr>
      <xdr:spPr>
        <a:xfrm>
          <a:off x="419100" y="11772900"/>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8" name="TextBox 10"/>
        <xdr:cNvSpPr txBox="1">
          <a:spLocks noChangeArrowheads="1"/>
        </xdr:cNvSpPr>
      </xdr:nvSpPr>
      <xdr:spPr>
        <a:xfrm>
          <a:off x="257175" y="2343150"/>
          <a:ext cx="7400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31</xdr:row>
      <xdr:rowOff>0</xdr:rowOff>
    </xdr:from>
    <xdr:to>
      <xdr:col>11</xdr:col>
      <xdr:colOff>28575</xdr:colOff>
      <xdr:row>34</xdr:row>
      <xdr:rowOff>0</xdr:rowOff>
    </xdr:to>
    <xdr:sp>
      <xdr:nvSpPr>
        <xdr:cNvPr id="9" name="TextBox 11"/>
        <xdr:cNvSpPr txBox="1">
          <a:spLocks noChangeArrowheads="1"/>
        </xdr:cNvSpPr>
      </xdr:nvSpPr>
      <xdr:spPr>
        <a:xfrm>
          <a:off x="419100" y="5095875"/>
          <a:ext cx="751522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66</xdr:row>
      <xdr:rowOff>0</xdr:rowOff>
    </xdr:from>
    <xdr:to>
      <xdr:col>11</xdr:col>
      <xdr:colOff>19050</xdr:colOff>
      <xdr:row>66</xdr:row>
      <xdr:rowOff>0</xdr:rowOff>
    </xdr:to>
    <xdr:sp>
      <xdr:nvSpPr>
        <xdr:cNvPr id="10" name="TextBox 12"/>
        <xdr:cNvSpPr txBox="1">
          <a:spLocks noChangeArrowheads="1"/>
        </xdr:cNvSpPr>
      </xdr:nvSpPr>
      <xdr:spPr>
        <a:xfrm>
          <a:off x="266700" y="10801350"/>
          <a:ext cx="7658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69</xdr:row>
      <xdr:rowOff>0</xdr:rowOff>
    </xdr:from>
    <xdr:to>
      <xdr:col>11</xdr:col>
      <xdr:colOff>0</xdr:colOff>
      <xdr:row>69</xdr:row>
      <xdr:rowOff>0</xdr:rowOff>
    </xdr:to>
    <xdr:sp>
      <xdr:nvSpPr>
        <xdr:cNvPr id="11" name="TextBox 14"/>
        <xdr:cNvSpPr txBox="1">
          <a:spLocks noChangeArrowheads="1"/>
        </xdr:cNvSpPr>
      </xdr:nvSpPr>
      <xdr:spPr>
        <a:xfrm>
          <a:off x="419100" y="11287125"/>
          <a:ext cx="7486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24</xdr:row>
      <xdr:rowOff>19050</xdr:rowOff>
    </xdr:from>
    <xdr:to>
      <xdr:col>11</xdr:col>
      <xdr:colOff>0</xdr:colOff>
      <xdr:row>25</xdr:row>
      <xdr:rowOff>66675</xdr:rowOff>
    </xdr:to>
    <xdr:sp>
      <xdr:nvSpPr>
        <xdr:cNvPr id="12" name="TextBox 15"/>
        <xdr:cNvSpPr txBox="1">
          <a:spLocks noChangeArrowheads="1"/>
        </xdr:cNvSpPr>
      </xdr:nvSpPr>
      <xdr:spPr>
        <a:xfrm>
          <a:off x="419100" y="3981450"/>
          <a:ext cx="7486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35</xdr:row>
      <xdr:rowOff>0</xdr:rowOff>
    </xdr:from>
    <xdr:to>
      <xdr:col>10</xdr:col>
      <xdr:colOff>628650</xdr:colOff>
      <xdr:row>35</xdr:row>
      <xdr:rowOff>0</xdr:rowOff>
    </xdr:to>
    <xdr:sp>
      <xdr:nvSpPr>
        <xdr:cNvPr id="13" name="TextBox 16"/>
        <xdr:cNvSpPr txBox="1">
          <a:spLocks noChangeArrowheads="1"/>
        </xdr:cNvSpPr>
      </xdr:nvSpPr>
      <xdr:spPr>
        <a:xfrm>
          <a:off x="419100" y="5743575"/>
          <a:ext cx="7229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65</xdr:row>
      <xdr:rowOff>0</xdr:rowOff>
    </xdr:from>
    <xdr:to>
      <xdr:col>10</xdr:col>
      <xdr:colOff>581025</xdr:colOff>
      <xdr:row>65</xdr:row>
      <xdr:rowOff>0</xdr:rowOff>
    </xdr:to>
    <xdr:sp>
      <xdr:nvSpPr>
        <xdr:cNvPr id="14" name="TextBox 17"/>
        <xdr:cNvSpPr txBox="1">
          <a:spLocks noChangeArrowheads="1"/>
        </xdr:cNvSpPr>
      </xdr:nvSpPr>
      <xdr:spPr>
        <a:xfrm>
          <a:off x="419100" y="10639425"/>
          <a:ext cx="7181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65</xdr:row>
      <xdr:rowOff>0</xdr:rowOff>
    </xdr:from>
    <xdr:to>
      <xdr:col>10</xdr:col>
      <xdr:colOff>638175</xdr:colOff>
      <xdr:row>65</xdr:row>
      <xdr:rowOff>0</xdr:rowOff>
    </xdr:to>
    <xdr:sp>
      <xdr:nvSpPr>
        <xdr:cNvPr id="15" name="TextBox 18"/>
        <xdr:cNvSpPr txBox="1">
          <a:spLocks noChangeArrowheads="1"/>
        </xdr:cNvSpPr>
      </xdr:nvSpPr>
      <xdr:spPr>
        <a:xfrm>
          <a:off x="666750" y="10639425"/>
          <a:ext cx="6991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65</xdr:row>
      <xdr:rowOff>0</xdr:rowOff>
    </xdr:from>
    <xdr:to>
      <xdr:col>10</xdr:col>
      <xdr:colOff>638175</xdr:colOff>
      <xdr:row>65</xdr:row>
      <xdr:rowOff>0</xdr:rowOff>
    </xdr:to>
    <xdr:sp>
      <xdr:nvSpPr>
        <xdr:cNvPr id="16" name="TextBox 19"/>
        <xdr:cNvSpPr txBox="1">
          <a:spLocks noChangeArrowheads="1"/>
        </xdr:cNvSpPr>
      </xdr:nvSpPr>
      <xdr:spPr>
        <a:xfrm>
          <a:off x="647700" y="10639425"/>
          <a:ext cx="7010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66</xdr:row>
      <xdr:rowOff>0</xdr:rowOff>
    </xdr:from>
    <xdr:to>
      <xdr:col>10</xdr:col>
      <xdr:colOff>619125</xdr:colOff>
      <xdr:row>66</xdr:row>
      <xdr:rowOff>0</xdr:rowOff>
    </xdr:to>
    <xdr:sp>
      <xdr:nvSpPr>
        <xdr:cNvPr id="17" name="TextBox 20"/>
        <xdr:cNvSpPr txBox="1">
          <a:spLocks noChangeArrowheads="1"/>
        </xdr:cNvSpPr>
      </xdr:nvSpPr>
      <xdr:spPr>
        <a:xfrm>
          <a:off x="400050" y="10801350"/>
          <a:ext cx="7239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18" name="TextBox 21"/>
        <xdr:cNvSpPr txBox="1">
          <a:spLocks noChangeArrowheads="1"/>
        </xdr:cNvSpPr>
      </xdr:nvSpPr>
      <xdr:spPr>
        <a:xfrm>
          <a:off x="419100" y="2343150"/>
          <a:ext cx="7248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18</xdr:row>
      <xdr:rowOff>9525</xdr:rowOff>
    </xdr:from>
    <xdr:to>
      <xdr:col>11</xdr:col>
      <xdr:colOff>76200</xdr:colOff>
      <xdr:row>19</xdr:row>
      <xdr:rowOff>66675</xdr:rowOff>
    </xdr:to>
    <xdr:sp>
      <xdr:nvSpPr>
        <xdr:cNvPr id="19" name="TextBox 22"/>
        <xdr:cNvSpPr txBox="1">
          <a:spLocks noChangeArrowheads="1"/>
        </xdr:cNvSpPr>
      </xdr:nvSpPr>
      <xdr:spPr>
        <a:xfrm>
          <a:off x="400050" y="3000375"/>
          <a:ext cx="75819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2005 was not subject to any qualification.</a:t>
          </a:r>
        </a:p>
      </xdr:txBody>
    </xdr:sp>
    <xdr:clientData/>
  </xdr:twoCellAnchor>
  <xdr:twoCellAnchor>
    <xdr:from>
      <xdr:col>1</xdr:col>
      <xdr:colOff>19050</xdr:colOff>
      <xdr:row>62</xdr:row>
      <xdr:rowOff>19050</xdr:rowOff>
    </xdr:from>
    <xdr:to>
      <xdr:col>11</xdr:col>
      <xdr:colOff>19050</xdr:colOff>
      <xdr:row>64</xdr:row>
      <xdr:rowOff>57150</xdr:rowOff>
    </xdr:to>
    <xdr:sp>
      <xdr:nvSpPr>
        <xdr:cNvPr id="20" name="TextBox 23"/>
        <xdr:cNvSpPr txBox="1">
          <a:spLocks noChangeArrowheads="1"/>
        </xdr:cNvSpPr>
      </xdr:nvSpPr>
      <xdr:spPr>
        <a:xfrm>
          <a:off x="419100" y="10172700"/>
          <a:ext cx="7505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2005.</a:t>
          </a:r>
        </a:p>
      </xdr:txBody>
    </xdr:sp>
    <xdr:clientData/>
  </xdr:twoCellAnchor>
  <xdr:twoCellAnchor>
    <xdr:from>
      <xdr:col>1</xdr:col>
      <xdr:colOff>9525</xdr:colOff>
      <xdr:row>66</xdr:row>
      <xdr:rowOff>0</xdr:rowOff>
    </xdr:from>
    <xdr:to>
      <xdr:col>10</xdr:col>
      <xdr:colOff>647700</xdr:colOff>
      <xdr:row>66</xdr:row>
      <xdr:rowOff>0</xdr:rowOff>
    </xdr:to>
    <xdr:sp>
      <xdr:nvSpPr>
        <xdr:cNvPr id="21" name="TextBox 24"/>
        <xdr:cNvSpPr txBox="1">
          <a:spLocks noChangeArrowheads="1"/>
        </xdr:cNvSpPr>
      </xdr:nvSpPr>
      <xdr:spPr>
        <a:xfrm>
          <a:off x="409575" y="10801350"/>
          <a:ext cx="7258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0</xdr:col>
      <xdr:colOff>381000</xdr:colOff>
      <xdr:row>14</xdr:row>
      <xdr:rowOff>9525</xdr:rowOff>
    </xdr:from>
    <xdr:to>
      <xdr:col>11</xdr:col>
      <xdr:colOff>0</xdr:colOff>
      <xdr:row>16</xdr:row>
      <xdr:rowOff>47625</xdr:rowOff>
    </xdr:to>
    <xdr:sp>
      <xdr:nvSpPr>
        <xdr:cNvPr id="22" name="TextBox 25"/>
        <xdr:cNvSpPr txBox="1">
          <a:spLocks noChangeArrowheads="1"/>
        </xdr:cNvSpPr>
      </xdr:nvSpPr>
      <xdr:spPr>
        <a:xfrm>
          <a:off x="381000" y="2352675"/>
          <a:ext cx="75247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2005.</a:t>
          </a:r>
        </a:p>
      </xdr:txBody>
    </xdr:sp>
    <xdr:clientData/>
  </xdr:twoCellAnchor>
  <xdr:twoCellAnchor>
    <xdr:from>
      <xdr:col>1</xdr:col>
      <xdr:colOff>19050</xdr:colOff>
      <xdr:row>17</xdr:row>
      <xdr:rowOff>0</xdr:rowOff>
    </xdr:from>
    <xdr:to>
      <xdr:col>10</xdr:col>
      <xdr:colOff>619125</xdr:colOff>
      <xdr:row>17</xdr:row>
      <xdr:rowOff>0</xdr:rowOff>
    </xdr:to>
    <xdr:sp>
      <xdr:nvSpPr>
        <xdr:cNvPr id="23" name="TextBox 26"/>
        <xdr:cNvSpPr txBox="1">
          <a:spLocks noChangeArrowheads="1"/>
        </xdr:cNvSpPr>
      </xdr:nvSpPr>
      <xdr:spPr>
        <a:xfrm>
          <a:off x="419100" y="2828925"/>
          <a:ext cx="7219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17</xdr:row>
      <xdr:rowOff>0</xdr:rowOff>
    </xdr:from>
    <xdr:to>
      <xdr:col>10</xdr:col>
      <xdr:colOff>609600</xdr:colOff>
      <xdr:row>17</xdr:row>
      <xdr:rowOff>0</xdr:rowOff>
    </xdr:to>
    <xdr:sp>
      <xdr:nvSpPr>
        <xdr:cNvPr id="24" name="TextBox 27"/>
        <xdr:cNvSpPr txBox="1">
          <a:spLocks noChangeArrowheads="1"/>
        </xdr:cNvSpPr>
      </xdr:nvSpPr>
      <xdr:spPr>
        <a:xfrm>
          <a:off x="428625" y="2828925"/>
          <a:ext cx="7200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11</xdr:row>
      <xdr:rowOff>0</xdr:rowOff>
    </xdr:from>
    <xdr:to>
      <xdr:col>11</xdr:col>
      <xdr:colOff>0</xdr:colOff>
      <xdr:row>13</xdr:row>
      <xdr:rowOff>38100</xdr:rowOff>
    </xdr:to>
    <xdr:sp>
      <xdr:nvSpPr>
        <xdr:cNvPr id="25" name="TextBox 28"/>
        <xdr:cNvSpPr txBox="1">
          <a:spLocks noChangeArrowheads="1"/>
        </xdr:cNvSpPr>
      </xdr:nvSpPr>
      <xdr:spPr>
        <a:xfrm>
          <a:off x="400050" y="1857375"/>
          <a:ext cx="750570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should be read in conjunction with the audited financial statements of the Group for the year ended 30th June 2005.</a:t>
          </a:r>
        </a:p>
      </xdr:txBody>
    </xdr:sp>
    <xdr:clientData/>
  </xdr:twoCellAnchor>
  <xdr:twoCellAnchor>
    <xdr:from>
      <xdr:col>0</xdr:col>
      <xdr:colOff>390525</xdr:colOff>
      <xdr:row>68</xdr:row>
      <xdr:rowOff>0</xdr:rowOff>
    </xdr:from>
    <xdr:to>
      <xdr:col>11</xdr:col>
      <xdr:colOff>0</xdr:colOff>
      <xdr:row>68</xdr:row>
      <xdr:rowOff>0</xdr:rowOff>
    </xdr:to>
    <xdr:sp>
      <xdr:nvSpPr>
        <xdr:cNvPr id="26" name="TextBox 29"/>
        <xdr:cNvSpPr txBox="1">
          <a:spLocks noChangeArrowheads="1"/>
        </xdr:cNvSpPr>
      </xdr:nvSpPr>
      <xdr:spPr>
        <a:xfrm>
          <a:off x="390525" y="11125200"/>
          <a:ext cx="7515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66</xdr:row>
      <xdr:rowOff>0</xdr:rowOff>
    </xdr:from>
    <xdr:to>
      <xdr:col>11</xdr:col>
      <xdr:colOff>9525</xdr:colOff>
      <xdr:row>66</xdr:row>
      <xdr:rowOff>0</xdr:rowOff>
    </xdr:to>
    <xdr:sp>
      <xdr:nvSpPr>
        <xdr:cNvPr id="27" name="TextBox 30"/>
        <xdr:cNvSpPr txBox="1">
          <a:spLocks noChangeArrowheads="1"/>
        </xdr:cNvSpPr>
      </xdr:nvSpPr>
      <xdr:spPr>
        <a:xfrm>
          <a:off x="638175" y="10801350"/>
          <a:ext cx="7277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66</xdr:row>
      <xdr:rowOff>0</xdr:rowOff>
    </xdr:from>
    <xdr:to>
      <xdr:col>10</xdr:col>
      <xdr:colOff>619125</xdr:colOff>
      <xdr:row>66</xdr:row>
      <xdr:rowOff>0</xdr:rowOff>
    </xdr:to>
    <xdr:sp>
      <xdr:nvSpPr>
        <xdr:cNvPr id="28" name="TextBox 31"/>
        <xdr:cNvSpPr txBox="1">
          <a:spLocks noChangeArrowheads="1"/>
        </xdr:cNvSpPr>
      </xdr:nvSpPr>
      <xdr:spPr>
        <a:xfrm>
          <a:off x="647700" y="10801350"/>
          <a:ext cx="6991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66</xdr:row>
      <xdr:rowOff>0</xdr:rowOff>
    </xdr:from>
    <xdr:to>
      <xdr:col>10</xdr:col>
      <xdr:colOff>628650</xdr:colOff>
      <xdr:row>66</xdr:row>
      <xdr:rowOff>0</xdr:rowOff>
    </xdr:to>
    <xdr:sp>
      <xdr:nvSpPr>
        <xdr:cNvPr id="29" name="TextBox 32"/>
        <xdr:cNvSpPr txBox="1">
          <a:spLocks noChangeArrowheads="1"/>
        </xdr:cNvSpPr>
      </xdr:nvSpPr>
      <xdr:spPr>
        <a:xfrm>
          <a:off x="657225" y="10801350"/>
          <a:ext cx="6991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66</xdr:row>
      <xdr:rowOff>0</xdr:rowOff>
    </xdr:from>
    <xdr:to>
      <xdr:col>11</xdr:col>
      <xdr:colOff>28575</xdr:colOff>
      <xdr:row>67</xdr:row>
      <xdr:rowOff>28575</xdr:rowOff>
    </xdr:to>
    <xdr:sp>
      <xdr:nvSpPr>
        <xdr:cNvPr id="30" name="TextBox 33"/>
        <xdr:cNvSpPr txBox="1">
          <a:spLocks noChangeArrowheads="1"/>
        </xdr:cNvSpPr>
      </xdr:nvSpPr>
      <xdr:spPr>
        <a:xfrm>
          <a:off x="409575" y="10801350"/>
          <a:ext cx="7524750"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June 2006 up to the date of this report. 
</a:t>
          </a:r>
        </a:p>
      </xdr:txBody>
    </xdr:sp>
    <xdr:clientData/>
  </xdr:twoCellAnchor>
  <xdr:twoCellAnchor>
    <xdr:from>
      <xdr:col>1</xdr:col>
      <xdr:colOff>9525</xdr:colOff>
      <xdr:row>97</xdr:row>
      <xdr:rowOff>0</xdr:rowOff>
    </xdr:from>
    <xdr:to>
      <xdr:col>10</xdr:col>
      <xdr:colOff>647700</xdr:colOff>
      <xdr:row>97</xdr:row>
      <xdr:rowOff>0</xdr:rowOff>
    </xdr:to>
    <xdr:sp>
      <xdr:nvSpPr>
        <xdr:cNvPr id="31" name="TextBox 34"/>
        <xdr:cNvSpPr txBox="1">
          <a:spLocks noChangeArrowheads="1"/>
        </xdr:cNvSpPr>
      </xdr:nvSpPr>
      <xdr:spPr>
        <a:xfrm>
          <a:off x="409575" y="15897225"/>
          <a:ext cx="7258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71</xdr:row>
      <xdr:rowOff>0</xdr:rowOff>
    </xdr:from>
    <xdr:to>
      <xdr:col>10</xdr:col>
      <xdr:colOff>638175</xdr:colOff>
      <xdr:row>71</xdr:row>
      <xdr:rowOff>0</xdr:rowOff>
    </xdr:to>
    <xdr:sp>
      <xdr:nvSpPr>
        <xdr:cNvPr id="32" name="TextBox 35"/>
        <xdr:cNvSpPr txBox="1">
          <a:spLocks noChangeArrowheads="1"/>
        </xdr:cNvSpPr>
      </xdr:nvSpPr>
      <xdr:spPr>
        <a:xfrm>
          <a:off x="409575" y="11610975"/>
          <a:ext cx="72485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17</xdr:row>
      <xdr:rowOff>0</xdr:rowOff>
    </xdr:from>
    <xdr:to>
      <xdr:col>11</xdr:col>
      <xdr:colOff>0</xdr:colOff>
      <xdr:row>17</xdr:row>
      <xdr:rowOff>0</xdr:rowOff>
    </xdr:to>
    <xdr:sp>
      <xdr:nvSpPr>
        <xdr:cNvPr id="33" name="TextBox 36"/>
        <xdr:cNvSpPr txBox="1">
          <a:spLocks noChangeArrowheads="1"/>
        </xdr:cNvSpPr>
      </xdr:nvSpPr>
      <xdr:spPr>
        <a:xfrm>
          <a:off x="419100" y="2828925"/>
          <a:ext cx="7486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17</xdr:row>
      <xdr:rowOff>0</xdr:rowOff>
    </xdr:from>
    <xdr:to>
      <xdr:col>10</xdr:col>
      <xdr:colOff>733425</xdr:colOff>
      <xdr:row>17</xdr:row>
      <xdr:rowOff>0</xdr:rowOff>
    </xdr:to>
    <xdr:sp>
      <xdr:nvSpPr>
        <xdr:cNvPr id="34" name="TextBox 37"/>
        <xdr:cNvSpPr txBox="1">
          <a:spLocks noChangeArrowheads="1"/>
        </xdr:cNvSpPr>
      </xdr:nvSpPr>
      <xdr:spPr>
        <a:xfrm>
          <a:off x="428625" y="2828925"/>
          <a:ext cx="7324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17</xdr:row>
      <xdr:rowOff>0</xdr:rowOff>
    </xdr:from>
    <xdr:to>
      <xdr:col>10</xdr:col>
      <xdr:colOff>695325</xdr:colOff>
      <xdr:row>17</xdr:row>
      <xdr:rowOff>0</xdr:rowOff>
    </xdr:to>
    <xdr:sp>
      <xdr:nvSpPr>
        <xdr:cNvPr id="35" name="TextBox 38"/>
        <xdr:cNvSpPr txBox="1">
          <a:spLocks noChangeArrowheads="1"/>
        </xdr:cNvSpPr>
      </xdr:nvSpPr>
      <xdr:spPr>
        <a:xfrm>
          <a:off x="419100" y="2828925"/>
          <a:ext cx="7296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17</xdr:row>
      <xdr:rowOff>0</xdr:rowOff>
    </xdr:from>
    <xdr:to>
      <xdr:col>11</xdr:col>
      <xdr:colOff>0</xdr:colOff>
      <xdr:row>17</xdr:row>
      <xdr:rowOff>0</xdr:rowOff>
    </xdr:to>
    <xdr:sp>
      <xdr:nvSpPr>
        <xdr:cNvPr id="36" name="TextBox 39"/>
        <xdr:cNvSpPr txBox="1">
          <a:spLocks noChangeArrowheads="1"/>
        </xdr:cNvSpPr>
      </xdr:nvSpPr>
      <xdr:spPr>
        <a:xfrm>
          <a:off x="400050" y="2828925"/>
          <a:ext cx="7505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17</xdr:row>
      <xdr:rowOff>0</xdr:rowOff>
    </xdr:from>
    <xdr:to>
      <xdr:col>10</xdr:col>
      <xdr:colOff>733425</xdr:colOff>
      <xdr:row>17</xdr:row>
      <xdr:rowOff>0</xdr:rowOff>
    </xdr:to>
    <xdr:sp>
      <xdr:nvSpPr>
        <xdr:cNvPr id="37" name="TextBox 40"/>
        <xdr:cNvSpPr txBox="1">
          <a:spLocks noChangeArrowheads="1"/>
        </xdr:cNvSpPr>
      </xdr:nvSpPr>
      <xdr:spPr>
        <a:xfrm>
          <a:off x="381000" y="2828925"/>
          <a:ext cx="7372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69</xdr:row>
      <xdr:rowOff>0</xdr:rowOff>
    </xdr:from>
    <xdr:to>
      <xdr:col>10</xdr:col>
      <xdr:colOff>714375</xdr:colOff>
      <xdr:row>69</xdr:row>
      <xdr:rowOff>0</xdr:rowOff>
    </xdr:to>
    <xdr:sp>
      <xdr:nvSpPr>
        <xdr:cNvPr id="38" name="TextBox 41"/>
        <xdr:cNvSpPr txBox="1">
          <a:spLocks noChangeArrowheads="1"/>
        </xdr:cNvSpPr>
      </xdr:nvSpPr>
      <xdr:spPr>
        <a:xfrm>
          <a:off x="666750" y="11287125"/>
          <a:ext cx="7067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69</xdr:row>
      <xdr:rowOff>0</xdr:rowOff>
    </xdr:from>
    <xdr:to>
      <xdr:col>10</xdr:col>
      <xdr:colOff>714375</xdr:colOff>
      <xdr:row>69</xdr:row>
      <xdr:rowOff>0</xdr:rowOff>
    </xdr:to>
    <xdr:sp>
      <xdr:nvSpPr>
        <xdr:cNvPr id="39" name="TextBox 42"/>
        <xdr:cNvSpPr txBox="1">
          <a:spLocks noChangeArrowheads="1"/>
        </xdr:cNvSpPr>
      </xdr:nvSpPr>
      <xdr:spPr>
        <a:xfrm>
          <a:off x="685800" y="11287125"/>
          <a:ext cx="7048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69</xdr:row>
      <xdr:rowOff>0</xdr:rowOff>
    </xdr:from>
    <xdr:to>
      <xdr:col>10</xdr:col>
      <xdr:colOff>714375</xdr:colOff>
      <xdr:row>69</xdr:row>
      <xdr:rowOff>0</xdr:rowOff>
    </xdr:to>
    <xdr:sp>
      <xdr:nvSpPr>
        <xdr:cNvPr id="40" name="TextBox 43"/>
        <xdr:cNvSpPr txBox="1">
          <a:spLocks noChangeArrowheads="1"/>
        </xdr:cNvSpPr>
      </xdr:nvSpPr>
      <xdr:spPr>
        <a:xfrm>
          <a:off x="638175" y="11287125"/>
          <a:ext cx="7096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69</xdr:row>
      <xdr:rowOff>0</xdr:rowOff>
    </xdr:from>
    <xdr:to>
      <xdr:col>10</xdr:col>
      <xdr:colOff>695325</xdr:colOff>
      <xdr:row>69</xdr:row>
      <xdr:rowOff>0</xdr:rowOff>
    </xdr:to>
    <xdr:sp>
      <xdr:nvSpPr>
        <xdr:cNvPr id="41" name="TextBox 44"/>
        <xdr:cNvSpPr txBox="1">
          <a:spLocks noChangeArrowheads="1"/>
        </xdr:cNvSpPr>
      </xdr:nvSpPr>
      <xdr:spPr>
        <a:xfrm>
          <a:off x="428625" y="11287125"/>
          <a:ext cx="7286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97</xdr:row>
      <xdr:rowOff>0</xdr:rowOff>
    </xdr:from>
    <xdr:to>
      <xdr:col>10</xdr:col>
      <xdr:colOff>714375</xdr:colOff>
      <xdr:row>97</xdr:row>
      <xdr:rowOff>0</xdr:rowOff>
    </xdr:to>
    <xdr:sp>
      <xdr:nvSpPr>
        <xdr:cNvPr id="42" name="TextBox 46"/>
        <xdr:cNvSpPr txBox="1">
          <a:spLocks noChangeArrowheads="1"/>
        </xdr:cNvSpPr>
      </xdr:nvSpPr>
      <xdr:spPr>
        <a:xfrm>
          <a:off x="419100" y="15897225"/>
          <a:ext cx="7315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twoCellAnchor>
    <xdr:from>
      <xdr:col>1</xdr:col>
      <xdr:colOff>19050</xdr:colOff>
      <xdr:row>69</xdr:row>
      <xdr:rowOff>19050</xdr:rowOff>
    </xdr:from>
    <xdr:to>
      <xdr:col>11</xdr:col>
      <xdr:colOff>0</xdr:colOff>
      <xdr:row>70</xdr:row>
      <xdr:rowOff>28575</xdr:rowOff>
    </xdr:to>
    <xdr:sp>
      <xdr:nvSpPr>
        <xdr:cNvPr id="43" name="TextBox 47"/>
        <xdr:cNvSpPr txBox="1">
          <a:spLocks noChangeArrowheads="1"/>
        </xdr:cNvSpPr>
      </xdr:nvSpPr>
      <xdr:spPr>
        <a:xfrm>
          <a:off x="419100" y="11306175"/>
          <a:ext cx="7486650" cy="171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changes in the composition of the Group for the current quarter.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69</xdr:row>
      <xdr:rowOff>0</xdr:rowOff>
    </xdr:from>
    <xdr:to>
      <xdr:col>9</xdr:col>
      <xdr:colOff>838200</xdr:colOff>
      <xdr:row>71</xdr:row>
      <xdr:rowOff>28575</xdr:rowOff>
    </xdr:to>
    <xdr:sp>
      <xdr:nvSpPr>
        <xdr:cNvPr id="1" name="TextBox 1"/>
        <xdr:cNvSpPr txBox="1">
          <a:spLocks noChangeArrowheads="1"/>
        </xdr:cNvSpPr>
      </xdr:nvSpPr>
      <xdr:spPr>
        <a:xfrm>
          <a:off x="361950" y="11277600"/>
          <a:ext cx="61436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87</xdr:row>
      <xdr:rowOff>0</xdr:rowOff>
    </xdr:from>
    <xdr:to>
      <xdr:col>10</xdr:col>
      <xdr:colOff>0</xdr:colOff>
      <xdr:row>87</xdr:row>
      <xdr:rowOff>0</xdr:rowOff>
    </xdr:to>
    <xdr:sp>
      <xdr:nvSpPr>
        <xdr:cNvPr id="2" name="TextBox 2"/>
        <xdr:cNvSpPr txBox="1">
          <a:spLocks noChangeArrowheads="1"/>
        </xdr:cNvSpPr>
      </xdr:nvSpPr>
      <xdr:spPr>
        <a:xfrm>
          <a:off x="361950" y="141922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91</xdr:row>
      <xdr:rowOff>0</xdr:rowOff>
    </xdr:from>
    <xdr:to>
      <xdr:col>10</xdr:col>
      <xdr:colOff>0</xdr:colOff>
      <xdr:row>91</xdr:row>
      <xdr:rowOff>0</xdr:rowOff>
    </xdr:to>
    <xdr:sp>
      <xdr:nvSpPr>
        <xdr:cNvPr id="3" name="TextBox 3"/>
        <xdr:cNvSpPr txBox="1">
          <a:spLocks noChangeArrowheads="1"/>
        </xdr:cNvSpPr>
      </xdr:nvSpPr>
      <xdr:spPr>
        <a:xfrm>
          <a:off x="666750" y="148399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52</xdr:row>
      <xdr:rowOff>0</xdr:rowOff>
    </xdr:from>
    <xdr:to>
      <xdr:col>9</xdr:col>
      <xdr:colOff>581025</xdr:colOff>
      <xdr:row>52</xdr:row>
      <xdr:rowOff>0</xdr:rowOff>
    </xdr:to>
    <xdr:sp>
      <xdr:nvSpPr>
        <xdr:cNvPr id="4" name="TextBox 4"/>
        <xdr:cNvSpPr txBox="1">
          <a:spLocks noChangeArrowheads="1"/>
        </xdr:cNvSpPr>
      </xdr:nvSpPr>
      <xdr:spPr>
        <a:xfrm>
          <a:off x="685800" y="850582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7</xdr:row>
      <xdr:rowOff>152400</xdr:rowOff>
    </xdr:from>
    <xdr:to>
      <xdr:col>10</xdr:col>
      <xdr:colOff>0</xdr:colOff>
      <xdr:row>14</xdr:row>
      <xdr:rowOff>28575</xdr:rowOff>
    </xdr:to>
    <xdr:sp>
      <xdr:nvSpPr>
        <xdr:cNvPr id="5" name="TextBox 5"/>
        <xdr:cNvSpPr txBox="1">
          <a:spLocks noChangeArrowheads="1"/>
        </xdr:cNvSpPr>
      </xdr:nvSpPr>
      <xdr:spPr>
        <a:xfrm>
          <a:off x="371475" y="1352550"/>
          <a:ext cx="664845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slight decrease of  1.35% over the preceding year corresponding period attributable mainly to a drop in revenue from the beverages division.
The Group reported a profit before tax of RM4.669 million compared to a loss before tax of RM12.069 million in the preceding year corresponding period. The profit was mainly attributable to the recognition of gain on disposal of the properties from the sale and leaseback exercise and over accruals of interest. </a:t>
          </a:r>
        </a:p>
      </xdr:txBody>
    </xdr:sp>
    <xdr:clientData/>
  </xdr:twoCellAnchor>
  <xdr:twoCellAnchor>
    <xdr:from>
      <xdr:col>1</xdr:col>
      <xdr:colOff>28575</xdr:colOff>
      <xdr:row>16</xdr:row>
      <xdr:rowOff>0</xdr:rowOff>
    </xdr:from>
    <xdr:to>
      <xdr:col>9</xdr:col>
      <xdr:colOff>695325</xdr:colOff>
      <xdr:row>16</xdr:row>
      <xdr:rowOff>0</xdr:rowOff>
    </xdr:to>
    <xdr:sp>
      <xdr:nvSpPr>
        <xdr:cNvPr id="6" name="TextBox 6"/>
        <xdr:cNvSpPr txBox="1">
          <a:spLocks noChangeArrowheads="1"/>
        </xdr:cNvSpPr>
      </xdr:nvSpPr>
      <xdr:spPr>
        <a:xfrm>
          <a:off x="371475" y="2657475"/>
          <a:ext cx="5991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46</xdr:row>
      <xdr:rowOff>0</xdr:rowOff>
    </xdr:from>
    <xdr:to>
      <xdr:col>9</xdr:col>
      <xdr:colOff>276225</xdr:colOff>
      <xdr:row>46</xdr:row>
      <xdr:rowOff>38100</xdr:rowOff>
    </xdr:to>
    <xdr:sp>
      <xdr:nvSpPr>
        <xdr:cNvPr id="7" name="TextBox 7"/>
        <xdr:cNvSpPr txBox="1">
          <a:spLocks noChangeArrowheads="1"/>
        </xdr:cNvSpPr>
      </xdr:nvSpPr>
      <xdr:spPr>
        <a:xfrm>
          <a:off x="381000" y="7534275"/>
          <a:ext cx="5562600"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47</xdr:row>
      <xdr:rowOff>0</xdr:rowOff>
    </xdr:from>
    <xdr:to>
      <xdr:col>10</xdr:col>
      <xdr:colOff>0</xdr:colOff>
      <xdr:row>47</xdr:row>
      <xdr:rowOff>0</xdr:rowOff>
    </xdr:to>
    <xdr:sp>
      <xdr:nvSpPr>
        <xdr:cNvPr id="8" name="TextBox 8"/>
        <xdr:cNvSpPr txBox="1">
          <a:spLocks noChangeArrowheads="1"/>
        </xdr:cNvSpPr>
      </xdr:nvSpPr>
      <xdr:spPr>
        <a:xfrm>
          <a:off x="676275" y="7696200"/>
          <a:ext cx="63436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10</xdr:col>
      <xdr:colOff>0</xdr:colOff>
      <xdr:row>80</xdr:row>
      <xdr:rowOff>0</xdr:rowOff>
    </xdr:to>
    <xdr:sp>
      <xdr:nvSpPr>
        <xdr:cNvPr id="9" name="TextBox 9"/>
        <xdr:cNvSpPr txBox="1">
          <a:spLocks noChangeArrowheads="1"/>
        </xdr:cNvSpPr>
      </xdr:nvSpPr>
      <xdr:spPr>
        <a:xfrm>
          <a:off x="361950" y="13058775"/>
          <a:ext cx="66579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55</xdr:row>
      <xdr:rowOff>0</xdr:rowOff>
    </xdr:from>
    <xdr:to>
      <xdr:col>9</xdr:col>
      <xdr:colOff>590550</xdr:colOff>
      <xdr:row>55</xdr:row>
      <xdr:rowOff>0</xdr:rowOff>
    </xdr:to>
    <xdr:sp>
      <xdr:nvSpPr>
        <xdr:cNvPr id="10" name="TextBox 10"/>
        <xdr:cNvSpPr txBox="1">
          <a:spLocks noChangeArrowheads="1"/>
        </xdr:cNvSpPr>
      </xdr:nvSpPr>
      <xdr:spPr>
        <a:xfrm>
          <a:off x="371475" y="899160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25</xdr:row>
      <xdr:rowOff>0</xdr:rowOff>
    </xdr:from>
    <xdr:to>
      <xdr:col>10</xdr:col>
      <xdr:colOff>0</xdr:colOff>
      <xdr:row>25</xdr:row>
      <xdr:rowOff>0</xdr:rowOff>
    </xdr:to>
    <xdr:sp>
      <xdr:nvSpPr>
        <xdr:cNvPr id="11" name="TextBox 11"/>
        <xdr:cNvSpPr txBox="1">
          <a:spLocks noChangeArrowheads="1"/>
        </xdr:cNvSpPr>
      </xdr:nvSpPr>
      <xdr:spPr>
        <a:xfrm>
          <a:off x="342900" y="4114800"/>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55</xdr:row>
      <xdr:rowOff>0</xdr:rowOff>
    </xdr:from>
    <xdr:to>
      <xdr:col>10</xdr:col>
      <xdr:colOff>0</xdr:colOff>
      <xdr:row>55</xdr:row>
      <xdr:rowOff>0</xdr:rowOff>
    </xdr:to>
    <xdr:sp>
      <xdr:nvSpPr>
        <xdr:cNvPr id="12" name="TextBox 12"/>
        <xdr:cNvSpPr txBox="1">
          <a:spLocks noChangeArrowheads="1"/>
        </xdr:cNvSpPr>
      </xdr:nvSpPr>
      <xdr:spPr>
        <a:xfrm>
          <a:off x="657225" y="8991600"/>
          <a:ext cx="63627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55</xdr:row>
      <xdr:rowOff>0</xdr:rowOff>
    </xdr:from>
    <xdr:to>
      <xdr:col>10</xdr:col>
      <xdr:colOff>0</xdr:colOff>
      <xdr:row>55</xdr:row>
      <xdr:rowOff>0</xdr:rowOff>
    </xdr:to>
    <xdr:sp>
      <xdr:nvSpPr>
        <xdr:cNvPr id="13" name="TextBox 13"/>
        <xdr:cNvSpPr txBox="1">
          <a:spLocks noChangeArrowheads="1"/>
        </xdr:cNvSpPr>
      </xdr:nvSpPr>
      <xdr:spPr>
        <a:xfrm>
          <a:off x="361950" y="89916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55</xdr:row>
      <xdr:rowOff>0</xdr:rowOff>
    </xdr:from>
    <xdr:to>
      <xdr:col>10</xdr:col>
      <xdr:colOff>0</xdr:colOff>
      <xdr:row>55</xdr:row>
      <xdr:rowOff>0</xdr:rowOff>
    </xdr:to>
    <xdr:sp>
      <xdr:nvSpPr>
        <xdr:cNvPr id="14" name="TextBox 14"/>
        <xdr:cNvSpPr txBox="1">
          <a:spLocks noChangeArrowheads="1"/>
        </xdr:cNvSpPr>
      </xdr:nvSpPr>
      <xdr:spPr>
        <a:xfrm>
          <a:off x="657225" y="8991600"/>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55</xdr:row>
      <xdr:rowOff>0</xdr:rowOff>
    </xdr:from>
    <xdr:to>
      <xdr:col>9</xdr:col>
      <xdr:colOff>666750</xdr:colOff>
      <xdr:row>55</xdr:row>
      <xdr:rowOff>0</xdr:rowOff>
    </xdr:to>
    <xdr:sp>
      <xdr:nvSpPr>
        <xdr:cNvPr id="15" name="TextBox 15"/>
        <xdr:cNvSpPr txBox="1">
          <a:spLocks noChangeArrowheads="1"/>
        </xdr:cNvSpPr>
      </xdr:nvSpPr>
      <xdr:spPr>
        <a:xfrm>
          <a:off x="666750" y="899160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55</xdr:row>
      <xdr:rowOff>0</xdr:rowOff>
    </xdr:from>
    <xdr:to>
      <xdr:col>9</xdr:col>
      <xdr:colOff>666750</xdr:colOff>
      <xdr:row>55</xdr:row>
      <xdr:rowOff>0</xdr:rowOff>
    </xdr:to>
    <xdr:sp>
      <xdr:nvSpPr>
        <xdr:cNvPr id="16" name="TextBox 16"/>
        <xdr:cNvSpPr txBox="1">
          <a:spLocks noChangeArrowheads="1"/>
        </xdr:cNvSpPr>
      </xdr:nvSpPr>
      <xdr:spPr>
        <a:xfrm>
          <a:off x="638175" y="8991600"/>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55</xdr:row>
      <xdr:rowOff>0</xdr:rowOff>
    </xdr:from>
    <xdr:to>
      <xdr:col>9</xdr:col>
      <xdr:colOff>676275</xdr:colOff>
      <xdr:row>55</xdr:row>
      <xdr:rowOff>0</xdr:rowOff>
    </xdr:to>
    <xdr:sp>
      <xdr:nvSpPr>
        <xdr:cNvPr id="17" name="TextBox 17"/>
        <xdr:cNvSpPr txBox="1">
          <a:spLocks noChangeArrowheads="1"/>
        </xdr:cNvSpPr>
      </xdr:nvSpPr>
      <xdr:spPr>
        <a:xfrm>
          <a:off x="666750" y="8991600"/>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55</xdr:row>
      <xdr:rowOff>0</xdr:rowOff>
    </xdr:from>
    <xdr:to>
      <xdr:col>10</xdr:col>
      <xdr:colOff>0</xdr:colOff>
      <xdr:row>55</xdr:row>
      <xdr:rowOff>0</xdr:rowOff>
    </xdr:to>
    <xdr:sp>
      <xdr:nvSpPr>
        <xdr:cNvPr id="18" name="TextBox 18"/>
        <xdr:cNvSpPr txBox="1">
          <a:spLocks noChangeArrowheads="1"/>
        </xdr:cNvSpPr>
      </xdr:nvSpPr>
      <xdr:spPr>
        <a:xfrm>
          <a:off x="657225" y="8991600"/>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55</xdr:row>
      <xdr:rowOff>0</xdr:rowOff>
    </xdr:from>
    <xdr:to>
      <xdr:col>10</xdr:col>
      <xdr:colOff>0</xdr:colOff>
      <xdr:row>55</xdr:row>
      <xdr:rowOff>0</xdr:rowOff>
    </xdr:to>
    <xdr:sp>
      <xdr:nvSpPr>
        <xdr:cNvPr id="19" name="TextBox 19"/>
        <xdr:cNvSpPr txBox="1">
          <a:spLocks noChangeArrowheads="1"/>
        </xdr:cNvSpPr>
      </xdr:nvSpPr>
      <xdr:spPr>
        <a:xfrm>
          <a:off x="352425" y="89916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55</xdr:row>
      <xdr:rowOff>0</xdr:rowOff>
    </xdr:from>
    <xdr:to>
      <xdr:col>10</xdr:col>
      <xdr:colOff>0</xdr:colOff>
      <xdr:row>55</xdr:row>
      <xdr:rowOff>0</xdr:rowOff>
    </xdr:to>
    <xdr:sp>
      <xdr:nvSpPr>
        <xdr:cNvPr id="20" name="TextBox 20"/>
        <xdr:cNvSpPr txBox="1">
          <a:spLocks noChangeArrowheads="1"/>
        </xdr:cNvSpPr>
      </xdr:nvSpPr>
      <xdr:spPr>
        <a:xfrm>
          <a:off x="647700" y="899160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55</xdr:row>
      <xdr:rowOff>0</xdr:rowOff>
    </xdr:from>
    <xdr:to>
      <xdr:col>9</xdr:col>
      <xdr:colOff>600075</xdr:colOff>
      <xdr:row>55</xdr:row>
      <xdr:rowOff>0</xdr:rowOff>
    </xdr:to>
    <xdr:sp>
      <xdr:nvSpPr>
        <xdr:cNvPr id="21" name="TextBox 21"/>
        <xdr:cNvSpPr txBox="1">
          <a:spLocks noChangeArrowheads="1"/>
        </xdr:cNvSpPr>
      </xdr:nvSpPr>
      <xdr:spPr>
        <a:xfrm>
          <a:off x="657225" y="8991600"/>
          <a:ext cx="5610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52</xdr:row>
      <xdr:rowOff>0</xdr:rowOff>
    </xdr:from>
    <xdr:to>
      <xdr:col>9</xdr:col>
      <xdr:colOff>923925</xdr:colOff>
      <xdr:row>52</xdr:row>
      <xdr:rowOff>0</xdr:rowOff>
    </xdr:to>
    <xdr:sp>
      <xdr:nvSpPr>
        <xdr:cNvPr id="22" name="TextBox 22"/>
        <xdr:cNvSpPr txBox="1">
          <a:spLocks noChangeArrowheads="1"/>
        </xdr:cNvSpPr>
      </xdr:nvSpPr>
      <xdr:spPr>
        <a:xfrm>
          <a:off x="1038225" y="85058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55</xdr:row>
      <xdr:rowOff>0</xdr:rowOff>
    </xdr:from>
    <xdr:to>
      <xdr:col>9</xdr:col>
      <xdr:colOff>590550</xdr:colOff>
      <xdr:row>55</xdr:row>
      <xdr:rowOff>0</xdr:rowOff>
    </xdr:to>
    <xdr:sp>
      <xdr:nvSpPr>
        <xdr:cNvPr id="23" name="TextBox 23"/>
        <xdr:cNvSpPr txBox="1">
          <a:spLocks noChangeArrowheads="1"/>
        </xdr:cNvSpPr>
      </xdr:nvSpPr>
      <xdr:spPr>
        <a:xfrm>
          <a:off x="361950" y="8991600"/>
          <a:ext cx="5895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55</xdr:row>
      <xdr:rowOff>0</xdr:rowOff>
    </xdr:from>
    <xdr:to>
      <xdr:col>9</xdr:col>
      <xdr:colOff>666750</xdr:colOff>
      <xdr:row>55</xdr:row>
      <xdr:rowOff>0</xdr:rowOff>
    </xdr:to>
    <xdr:sp>
      <xdr:nvSpPr>
        <xdr:cNvPr id="24" name="TextBox 24"/>
        <xdr:cNvSpPr txBox="1">
          <a:spLocks noChangeArrowheads="1"/>
        </xdr:cNvSpPr>
      </xdr:nvSpPr>
      <xdr:spPr>
        <a:xfrm>
          <a:off x="638175" y="8991600"/>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55</xdr:row>
      <xdr:rowOff>0</xdr:rowOff>
    </xdr:from>
    <xdr:to>
      <xdr:col>9</xdr:col>
      <xdr:colOff>590550</xdr:colOff>
      <xdr:row>55</xdr:row>
      <xdr:rowOff>0</xdr:rowOff>
    </xdr:to>
    <xdr:sp>
      <xdr:nvSpPr>
        <xdr:cNvPr id="25" name="TextBox 25"/>
        <xdr:cNvSpPr txBox="1">
          <a:spLocks noChangeArrowheads="1"/>
        </xdr:cNvSpPr>
      </xdr:nvSpPr>
      <xdr:spPr>
        <a:xfrm>
          <a:off x="352425" y="8991600"/>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47</xdr:row>
      <xdr:rowOff>0</xdr:rowOff>
    </xdr:from>
    <xdr:to>
      <xdr:col>9</xdr:col>
      <xdr:colOff>590550</xdr:colOff>
      <xdr:row>47</xdr:row>
      <xdr:rowOff>0</xdr:rowOff>
    </xdr:to>
    <xdr:sp>
      <xdr:nvSpPr>
        <xdr:cNvPr id="26" name="TextBox 26"/>
        <xdr:cNvSpPr txBox="1">
          <a:spLocks noChangeArrowheads="1"/>
        </xdr:cNvSpPr>
      </xdr:nvSpPr>
      <xdr:spPr>
        <a:xfrm>
          <a:off x="638175" y="7696200"/>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51</xdr:row>
      <xdr:rowOff>0</xdr:rowOff>
    </xdr:from>
    <xdr:to>
      <xdr:col>9</xdr:col>
      <xdr:colOff>790575</xdr:colOff>
      <xdr:row>51</xdr:row>
      <xdr:rowOff>0</xdr:rowOff>
    </xdr:to>
    <xdr:sp>
      <xdr:nvSpPr>
        <xdr:cNvPr id="27" name="TextBox 27"/>
        <xdr:cNvSpPr txBox="1">
          <a:spLocks noChangeArrowheads="1"/>
        </xdr:cNvSpPr>
      </xdr:nvSpPr>
      <xdr:spPr>
        <a:xfrm>
          <a:off x="704850" y="8343900"/>
          <a:ext cx="5753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25</xdr:row>
      <xdr:rowOff>0</xdr:rowOff>
    </xdr:from>
    <xdr:to>
      <xdr:col>9</xdr:col>
      <xdr:colOff>581025</xdr:colOff>
      <xdr:row>25</xdr:row>
      <xdr:rowOff>0</xdr:rowOff>
    </xdr:to>
    <xdr:sp>
      <xdr:nvSpPr>
        <xdr:cNvPr id="28" name="TextBox 28"/>
        <xdr:cNvSpPr txBox="1">
          <a:spLocks noChangeArrowheads="1"/>
        </xdr:cNvSpPr>
      </xdr:nvSpPr>
      <xdr:spPr>
        <a:xfrm>
          <a:off x="361950" y="411480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80</xdr:row>
      <xdr:rowOff>0</xdr:rowOff>
    </xdr:from>
    <xdr:to>
      <xdr:col>9</xdr:col>
      <xdr:colOff>581025</xdr:colOff>
      <xdr:row>80</xdr:row>
      <xdr:rowOff>0</xdr:rowOff>
    </xdr:to>
    <xdr:sp>
      <xdr:nvSpPr>
        <xdr:cNvPr id="29" name="TextBox 29"/>
        <xdr:cNvSpPr txBox="1">
          <a:spLocks noChangeArrowheads="1"/>
        </xdr:cNvSpPr>
      </xdr:nvSpPr>
      <xdr:spPr>
        <a:xfrm>
          <a:off x="666750" y="13058775"/>
          <a:ext cx="5581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80</xdr:row>
      <xdr:rowOff>0</xdr:rowOff>
    </xdr:from>
    <xdr:to>
      <xdr:col>9</xdr:col>
      <xdr:colOff>590550</xdr:colOff>
      <xdr:row>80</xdr:row>
      <xdr:rowOff>0</xdr:rowOff>
    </xdr:to>
    <xdr:sp>
      <xdr:nvSpPr>
        <xdr:cNvPr id="30" name="TextBox 30"/>
        <xdr:cNvSpPr txBox="1">
          <a:spLocks noChangeArrowheads="1"/>
        </xdr:cNvSpPr>
      </xdr:nvSpPr>
      <xdr:spPr>
        <a:xfrm>
          <a:off x="666750" y="13058775"/>
          <a:ext cx="5591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80</xdr:row>
      <xdr:rowOff>0</xdr:rowOff>
    </xdr:from>
    <xdr:to>
      <xdr:col>9</xdr:col>
      <xdr:colOff>590550</xdr:colOff>
      <xdr:row>80</xdr:row>
      <xdr:rowOff>0</xdr:rowOff>
    </xdr:to>
    <xdr:sp>
      <xdr:nvSpPr>
        <xdr:cNvPr id="31" name="TextBox 31"/>
        <xdr:cNvSpPr txBox="1">
          <a:spLocks noChangeArrowheads="1"/>
        </xdr:cNvSpPr>
      </xdr:nvSpPr>
      <xdr:spPr>
        <a:xfrm>
          <a:off x="676275" y="13058775"/>
          <a:ext cx="5581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80</xdr:row>
      <xdr:rowOff>0</xdr:rowOff>
    </xdr:from>
    <xdr:to>
      <xdr:col>9</xdr:col>
      <xdr:colOff>581025</xdr:colOff>
      <xdr:row>80</xdr:row>
      <xdr:rowOff>0</xdr:rowOff>
    </xdr:to>
    <xdr:sp>
      <xdr:nvSpPr>
        <xdr:cNvPr id="32" name="TextBox 32"/>
        <xdr:cNvSpPr txBox="1">
          <a:spLocks noChangeArrowheads="1"/>
        </xdr:cNvSpPr>
      </xdr:nvSpPr>
      <xdr:spPr>
        <a:xfrm>
          <a:off x="647700" y="1305877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80</xdr:row>
      <xdr:rowOff>0</xdr:rowOff>
    </xdr:from>
    <xdr:to>
      <xdr:col>9</xdr:col>
      <xdr:colOff>581025</xdr:colOff>
      <xdr:row>80</xdr:row>
      <xdr:rowOff>0</xdr:rowOff>
    </xdr:to>
    <xdr:sp>
      <xdr:nvSpPr>
        <xdr:cNvPr id="33" name="TextBox 33"/>
        <xdr:cNvSpPr txBox="1">
          <a:spLocks noChangeArrowheads="1"/>
        </xdr:cNvSpPr>
      </xdr:nvSpPr>
      <xdr:spPr>
        <a:xfrm>
          <a:off x="657225" y="13058775"/>
          <a:ext cx="5591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80</xdr:row>
      <xdr:rowOff>0</xdr:rowOff>
    </xdr:from>
    <xdr:to>
      <xdr:col>9</xdr:col>
      <xdr:colOff>590550</xdr:colOff>
      <xdr:row>80</xdr:row>
      <xdr:rowOff>0</xdr:rowOff>
    </xdr:to>
    <xdr:sp>
      <xdr:nvSpPr>
        <xdr:cNvPr id="34" name="TextBox 35"/>
        <xdr:cNvSpPr txBox="1">
          <a:spLocks noChangeArrowheads="1"/>
        </xdr:cNvSpPr>
      </xdr:nvSpPr>
      <xdr:spPr>
        <a:xfrm>
          <a:off x="657225" y="1305877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80</xdr:row>
      <xdr:rowOff>0</xdr:rowOff>
    </xdr:from>
    <xdr:to>
      <xdr:col>9</xdr:col>
      <xdr:colOff>600075</xdr:colOff>
      <xdr:row>80</xdr:row>
      <xdr:rowOff>0</xdr:rowOff>
    </xdr:to>
    <xdr:sp>
      <xdr:nvSpPr>
        <xdr:cNvPr id="35" name="TextBox 36"/>
        <xdr:cNvSpPr txBox="1">
          <a:spLocks noChangeArrowheads="1"/>
        </xdr:cNvSpPr>
      </xdr:nvSpPr>
      <xdr:spPr>
        <a:xfrm>
          <a:off x="657225" y="13058775"/>
          <a:ext cx="5610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41</xdr:row>
      <xdr:rowOff>0</xdr:rowOff>
    </xdr:from>
    <xdr:to>
      <xdr:col>9</xdr:col>
      <xdr:colOff>923925</xdr:colOff>
      <xdr:row>41</xdr:row>
      <xdr:rowOff>0</xdr:rowOff>
    </xdr:to>
    <xdr:sp>
      <xdr:nvSpPr>
        <xdr:cNvPr id="36" name="TextBox 37"/>
        <xdr:cNvSpPr txBox="1">
          <a:spLocks noChangeArrowheads="1"/>
        </xdr:cNvSpPr>
      </xdr:nvSpPr>
      <xdr:spPr>
        <a:xfrm>
          <a:off x="361950" y="6715125"/>
          <a:ext cx="62293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51</xdr:row>
      <xdr:rowOff>0</xdr:rowOff>
    </xdr:from>
    <xdr:to>
      <xdr:col>9</xdr:col>
      <xdr:colOff>571500</xdr:colOff>
      <xdr:row>51</xdr:row>
      <xdr:rowOff>0</xdr:rowOff>
    </xdr:to>
    <xdr:sp>
      <xdr:nvSpPr>
        <xdr:cNvPr id="37" name="TextBox 38"/>
        <xdr:cNvSpPr txBox="1">
          <a:spLocks noChangeArrowheads="1"/>
        </xdr:cNvSpPr>
      </xdr:nvSpPr>
      <xdr:spPr>
        <a:xfrm>
          <a:off x="666750" y="8343900"/>
          <a:ext cx="5572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22</xdr:row>
      <xdr:rowOff>0</xdr:rowOff>
    </xdr:from>
    <xdr:to>
      <xdr:col>10</xdr:col>
      <xdr:colOff>0</xdr:colOff>
      <xdr:row>22</xdr:row>
      <xdr:rowOff>0</xdr:rowOff>
    </xdr:to>
    <xdr:sp>
      <xdr:nvSpPr>
        <xdr:cNvPr id="38" name="TextBox 39"/>
        <xdr:cNvSpPr txBox="1">
          <a:spLocks noChangeArrowheads="1"/>
        </xdr:cNvSpPr>
      </xdr:nvSpPr>
      <xdr:spPr>
        <a:xfrm>
          <a:off x="361950" y="362902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87</xdr:row>
      <xdr:rowOff>9525</xdr:rowOff>
    </xdr:from>
    <xdr:to>
      <xdr:col>10</xdr:col>
      <xdr:colOff>0</xdr:colOff>
      <xdr:row>89</xdr:row>
      <xdr:rowOff>38100</xdr:rowOff>
    </xdr:to>
    <xdr:sp>
      <xdr:nvSpPr>
        <xdr:cNvPr id="39" name="TextBox 40"/>
        <xdr:cNvSpPr txBox="1">
          <a:spLocks noChangeArrowheads="1"/>
        </xdr:cNvSpPr>
      </xdr:nvSpPr>
      <xdr:spPr>
        <a:xfrm>
          <a:off x="361950" y="14201775"/>
          <a:ext cx="66579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June 2006.
.</a:t>
          </a:r>
        </a:p>
      </xdr:txBody>
    </xdr:sp>
    <xdr:clientData/>
  </xdr:twoCellAnchor>
  <xdr:twoCellAnchor>
    <xdr:from>
      <xdr:col>2</xdr:col>
      <xdr:colOff>19050</xdr:colOff>
      <xdr:row>55</xdr:row>
      <xdr:rowOff>0</xdr:rowOff>
    </xdr:from>
    <xdr:to>
      <xdr:col>9</xdr:col>
      <xdr:colOff>666750</xdr:colOff>
      <xdr:row>55</xdr:row>
      <xdr:rowOff>0</xdr:rowOff>
    </xdr:to>
    <xdr:sp>
      <xdr:nvSpPr>
        <xdr:cNvPr id="40" name="TextBox 41"/>
        <xdr:cNvSpPr txBox="1">
          <a:spLocks noChangeArrowheads="1"/>
        </xdr:cNvSpPr>
      </xdr:nvSpPr>
      <xdr:spPr>
        <a:xfrm>
          <a:off x="657225" y="8991600"/>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55</xdr:row>
      <xdr:rowOff>0</xdr:rowOff>
    </xdr:from>
    <xdr:to>
      <xdr:col>10</xdr:col>
      <xdr:colOff>0</xdr:colOff>
      <xdr:row>55</xdr:row>
      <xdr:rowOff>0</xdr:rowOff>
    </xdr:to>
    <xdr:sp>
      <xdr:nvSpPr>
        <xdr:cNvPr id="41" name="TextBox 42"/>
        <xdr:cNvSpPr txBox="1">
          <a:spLocks noChangeArrowheads="1"/>
        </xdr:cNvSpPr>
      </xdr:nvSpPr>
      <xdr:spPr>
        <a:xfrm>
          <a:off x="638175" y="8991600"/>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55</xdr:row>
      <xdr:rowOff>0</xdr:rowOff>
    </xdr:from>
    <xdr:to>
      <xdr:col>9</xdr:col>
      <xdr:colOff>685800</xdr:colOff>
      <xdr:row>55</xdr:row>
      <xdr:rowOff>0</xdr:rowOff>
    </xdr:to>
    <xdr:sp>
      <xdr:nvSpPr>
        <xdr:cNvPr id="42" name="TextBox 43"/>
        <xdr:cNvSpPr txBox="1">
          <a:spLocks noChangeArrowheads="1"/>
        </xdr:cNvSpPr>
      </xdr:nvSpPr>
      <xdr:spPr>
        <a:xfrm>
          <a:off x="361950" y="8991600"/>
          <a:ext cx="5991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80</xdr:row>
      <xdr:rowOff>0</xdr:rowOff>
    </xdr:from>
    <xdr:to>
      <xdr:col>9</xdr:col>
      <xdr:colOff>590550</xdr:colOff>
      <xdr:row>80</xdr:row>
      <xdr:rowOff>0</xdr:rowOff>
    </xdr:to>
    <xdr:sp>
      <xdr:nvSpPr>
        <xdr:cNvPr id="43" name="TextBox 44"/>
        <xdr:cNvSpPr txBox="1">
          <a:spLocks noChangeArrowheads="1"/>
        </xdr:cNvSpPr>
      </xdr:nvSpPr>
      <xdr:spPr>
        <a:xfrm>
          <a:off x="657225" y="1305877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80</xdr:row>
      <xdr:rowOff>0</xdr:rowOff>
    </xdr:from>
    <xdr:to>
      <xdr:col>9</xdr:col>
      <xdr:colOff>571500</xdr:colOff>
      <xdr:row>80</xdr:row>
      <xdr:rowOff>0</xdr:rowOff>
    </xdr:to>
    <xdr:sp>
      <xdr:nvSpPr>
        <xdr:cNvPr id="44" name="TextBox 45"/>
        <xdr:cNvSpPr txBox="1">
          <a:spLocks noChangeArrowheads="1"/>
        </xdr:cNvSpPr>
      </xdr:nvSpPr>
      <xdr:spPr>
        <a:xfrm>
          <a:off x="666750" y="13058775"/>
          <a:ext cx="5572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80</xdr:row>
      <xdr:rowOff>0</xdr:rowOff>
    </xdr:from>
    <xdr:to>
      <xdr:col>9</xdr:col>
      <xdr:colOff>590550</xdr:colOff>
      <xdr:row>80</xdr:row>
      <xdr:rowOff>0</xdr:rowOff>
    </xdr:to>
    <xdr:sp>
      <xdr:nvSpPr>
        <xdr:cNvPr id="45" name="TextBox 46"/>
        <xdr:cNvSpPr txBox="1">
          <a:spLocks noChangeArrowheads="1"/>
        </xdr:cNvSpPr>
      </xdr:nvSpPr>
      <xdr:spPr>
        <a:xfrm>
          <a:off x="657225" y="13058775"/>
          <a:ext cx="5600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80</xdr:row>
      <xdr:rowOff>0</xdr:rowOff>
    </xdr:from>
    <xdr:to>
      <xdr:col>9</xdr:col>
      <xdr:colOff>561975</xdr:colOff>
      <xdr:row>80</xdr:row>
      <xdr:rowOff>0</xdr:rowOff>
    </xdr:to>
    <xdr:sp>
      <xdr:nvSpPr>
        <xdr:cNvPr id="46" name="TextBox 47"/>
        <xdr:cNvSpPr txBox="1">
          <a:spLocks noChangeArrowheads="1"/>
        </xdr:cNvSpPr>
      </xdr:nvSpPr>
      <xdr:spPr>
        <a:xfrm>
          <a:off x="657225" y="13058775"/>
          <a:ext cx="5572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80</xdr:row>
      <xdr:rowOff>0</xdr:rowOff>
    </xdr:from>
    <xdr:to>
      <xdr:col>9</xdr:col>
      <xdr:colOff>581025</xdr:colOff>
      <xdr:row>80</xdr:row>
      <xdr:rowOff>0</xdr:rowOff>
    </xdr:to>
    <xdr:sp>
      <xdr:nvSpPr>
        <xdr:cNvPr id="47" name="TextBox 48"/>
        <xdr:cNvSpPr txBox="1">
          <a:spLocks noChangeArrowheads="1"/>
        </xdr:cNvSpPr>
      </xdr:nvSpPr>
      <xdr:spPr>
        <a:xfrm>
          <a:off x="657225" y="13058775"/>
          <a:ext cx="5591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80</xdr:row>
      <xdr:rowOff>0</xdr:rowOff>
    </xdr:from>
    <xdr:to>
      <xdr:col>9</xdr:col>
      <xdr:colOff>590550</xdr:colOff>
      <xdr:row>80</xdr:row>
      <xdr:rowOff>0</xdr:rowOff>
    </xdr:to>
    <xdr:sp>
      <xdr:nvSpPr>
        <xdr:cNvPr id="48" name="TextBox 49"/>
        <xdr:cNvSpPr txBox="1">
          <a:spLocks noChangeArrowheads="1"/>
        </xdr:cNvSpPr>
      </xdr:nvSpPr>
      <xdr:spPr>
        <a:xfrm>
          <a:off x="647700" y="13058775"/>
          <a:ext cx="5610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80</xdr:row>
      <xdr:rowOff>0</xdr:rowOff>
    </xdr:from>
    <xdr:to>
      <xdr:col>9</xdr:col>
      <xdr:colOff>590550</xdr:colOff>
      <xdr:row>80</xdr:row>
      <xdr:rowOff>0</xdr:rowOff>
    </xdr:to>
    <xdr:sp>
      <xdr:nvSpPr>
        <xdr:cNvPr id="49" name="TextBox 50"/>
        <xdr:cNvSpPr txBox="1">
          <a:spLocks noChangeArrowheads="1"/>
        </xdr:cNvSpPr>
      </xdr:nvSpPr>
      <xdr:spPr>
        <a:xfrm>
          <a:off x="647700" y="13058775"/>
          <a:ext cx="5610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80</xdr:row>
      <xdr:rowOff>0</xdr:rowOff>
    </xdr:from>
    <xdr:to>
      <xdr:col>9</xdr:col>
      <xdr:colOff>590550</xdr:colOff>
      <xdr:row>80</xdr:row>
      <xdr:rowOff>0</xdr:rowOff>
    </xdr:to>
    <xdr:sp>
      <xdr:nvSpPr>
        <xdr:cNvPr id="50" name="TextBox 51"/>
        <xdr:cNvSpPr txBox="1">
          <a:spLocks noChangeArrowheads="1"/>
        </xdr:cNvSpPr>
      </xdr:nvSpPr>
      <xdr:spPr>
        <a:xfrm>
          <a:off x="647700" y="13058775"/>
          <a:ext cx="5610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80</xdr:row>
      <xdr:rowOff>0</xdr:rowOff>
    </xdr:from>
    <xdr:to>
      <xdr:col>9</xdr:col>
      <xdr:colOff>561975</xdr:colOff>
      <xdr:row>80</xdr:row>
      <xdr:rowOff>0</xdr:rowOff>
    </xdr:to>
    <xdr:sp>
      <xdr:nvSpPr>
        <xdr:cNvPr id="51" name="TextBox 52"/>
        <xdr:cNvSpPr txBox="1">
          <a:spLocks noChangeArrowheads="1"/>
        </xdr:cNvSpPr>
      </xdr:nvSpPr>
      <xdr:spPr>
        <a:xfrm>
          <a:off x="1057275" y="13058775"/>
          <a:ext cx="5172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80</xdr:row>
      <xdr:rowOff>0</xdr:rowOff>
    </xdr:from>
    <xdr:to>
      <xdr:col>9</xdr:col>
      <xdr:colOff>581025</xdr:colOff>
      <xdr:row>80</xdr:row>
      <xdr:rowOff>0</xdr:rowOff>
    </xdr:to>
    <xdr:sp>
      <xdr:nvSpPr>
        <xdr:cNvPr id="52" name="TextBox 53"/>
        <xdr:cNvSpPr txBox="1">
          <a:spLocks noChangeArrowheads="1"/>
        </xdr:cNvSpPr>
      </xdr:nvSpPr>
      <xdr:spPr>
        <a:xfrm>
          <a:off x="647700" y="13058775"/>
          <a:ext cx="5600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80</xdr:row>
      <xdr:rowOff>0</xdr:rowOff>
    </xdr:from>
    <xdr:to>
      <xdr:col>9</xdr:col>
      <xdr:colOff>590550</xdr:colOff>
      <xdr:row>80</xdr:row>
      <xdr:rowOff>0</xdr:rowOff>
    </xdr:to>
    <xdr:sp>
      <xdr:nvSpPr>
        <xdr:cNvPr id="53" name="TextBox 54"/>
        <xdr:cNvSpPr txBox="1">
          <a:spLocks noChangeArrowheads="1"/>
        </xdr:cNvSpPr>
      </xdr:nvSpPr>
      <xdr:spPr>
        <a:xfrm>
          <a:off x="647700" y="13058775"/>
          <a:ext cx="5610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80</xdr:row>
      <xdr:rowOff>0</xdr:rowOff>
    </xdr:from>
    <xdr:to>
      <xdr:col>9</xdr:col>
      <xdr:colOff>590550</xdr:colOff>
      <xdr:row>80</xdr:row>
      <xdr:rowOff>0</xdr:rowOff>
    </xdr:to>
    <xdr:sp>
      <xdr:nvSpPr>
        <xdr:cNvPr id="54" name="TextBox 55"/>
        <xdr:cNvSpPr txBox="1">
          <a:spLocks noChangeArrowheads="1"/>
        </xdr:cNvSpPr>
      </xdr:nvSpPr>
      <xdr:spPr>
        <a:xfrm>
          <a:off x="647700" y="13058775"/>
          <a:ext cx="56102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80</xdr:row>
      <xdr:rowOff>0</xdr:rowOff>
    </xdr:from>
    <xdr:to>
      <xdr:col>9</xdr:col>
      <xdr:colOff>600075</xdr:colOff>
      <xdr:row>80</xdr:row>
      <xdr:rowOff>0</xdr:rowOff>
    </xdr:to>
    <xdr:sp>
      <xdr:nvSpPr>
        <xdr:cNvPr id="55" name="TextBox 56"/>
        <xdr:cNvSpPr txBox="1">
          <a:spLocks noChangeArrowheads="1"/>
        </xdr:cNvSpPr>
      </xdr:nvSpPr>
      <xdr:spPr>
        <a:xfrm>
          <a:off x="676275" y="13058775"/>
          <a:ext cx="5591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80</xdr:row>
      <xdr:rowOff>0</xdr:rowOff>
    </xdr:from>
    <xdr:to>
      <xdr:col>9</xdr:col>
      <xdr:colOff>581025</xdr:colOff>
      <xdr:row>80</xdr:row>
      <xdr:rowOff>0</xdr:rowOff>
    </xdr:to>
    <xdr:sp>
      <xdr:nvSpPr>
        <xdr:cNvPr id="56" name="TextBox 57"/>
        <xdr:cNvSpPr txBox="1">
          <a:spLocks noChangeArrowheads="1"/>
        </xdr:cNvSpPr>
      </xdr:nvSpPr>
      <xdr:spPr>
        <a:xfrm>
          <a:off x="676275" y="13058775"/>
          <a:ext cx="55721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55</xdr:row>
      <xdr:rowOff>0</xdr:rowOff>
    </xdr:from>
    <xdr:to>
      <xdr:col>9</xdr:col>
      <xdr:colOff>657225</xdr:colOff>
      <xdr:row>55</xdr:row>
      <xdr:rowOff>0</xdr:rowOff>
    </xdr:to>
    <xdr:sp>
      <xdr:nvSpPr>
        <xdr:cNvPr id="57" name="TextBox 58"/>
        <xdr:cNvSpPr txBox="1">
          <a:spLocks noChangeArrowheads="1"/>
        </xdr:cNvSpPr>
      </xdr:nvSpPr>
      <xdr:spPr>
        <a:xfrm>
          <a:off x="361950" y="899160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55</xdr:row>
      <xdr:rowOff>0</xdr:rowOff>
    </xdr:from>
    <xdr:to>
      <xdr:col>9</xdr:col>
      <xdr:colOff>666750</xdr:colOff>
      <xdr:row>55</xdr:row>
      <xdr:rowOff>0</xdr:rowOff>
    </xdr:to>
    <xdr:sp>
      <xdr:nvSpPr>
        <xdr:cNvPr id="58" name="TextBox 59"/>
        <xdr:cNvSpPr txBox="1">
          <a:spLocks noChangeArrowheads="1"/>
        </xdr:cNvSpPr>
      </xdr:nvSpPr>
      <xdr:spPr>
        <a:xfrm>
          <a:off x="361950" y="8991600"/>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52</xdr:row>
      <xdr:rowOff>0</xdr:rowOff>
    </xdr:from>
    <xdr:to>
      <xdr:col>9</xdr:col>
      <xdr:colOff>685800</xdr:colOff>
      <xdr:row>52</xdr:row>
      <xdr:rowOff>0</xdr:rowOff>
    </xdr:to>
    <xdr:sp>
      <xdr:nvSpPr>
        <xdr:cNvPr id="59" name="TextBox 60"/>
        <xdr:cNvSpPr txBox="1">
          <a:spLocks noChangeArrowheads="1"/>
        </xdr:cNvSpPr>
      </xdr:nvSpPr>
      <xdr:spPr>
        <a:xfrm>
          <a:off x="1047750" y="8505825"/>
          <a:ext cx="5305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55</xdr:row>
      <xdr:rowOff>0</xdr:rowOff>
    </xdr:from>
    <xdr:to>
      <xdr:col>9</xdr:col>
      <xdr:colOff>676275</xdr:colOff>
      <xdr:row>55</xdr:row>
      <xdr:rowOff>0</xdr:rowOff>
    </xdr:to>
    <xdr:sp>
      <xdr:nvSpPr>
        <xdr:cNvPr id="60" name="TextBox 61"/>
        <xdr:cNvSpPr txBox="1">
          <a:spLocks noChangeArrowheads="1"/>
        </xdr:cNvSpPr>
      </xdr:nvSpPr>
      <xdr:spPr>
        <a:xfrm>
          <a:off x="352425" y="8991600"/>
          <a:ext cx="5991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55</xdr:row>
      <xdr:rowOff>0</xdr:rowOff>
    </xdr:from>
    <xdr:to>
      <xdr:col>9</xdr:col>
      <xdr:colOff>685800</xdr:colOff>
      <xdr:row>55</xdr:row>
      <xdr:rowOff>0</xdr:rowOff>
    </xdr:to>
    <xdr:sp>
      <xdr:nvSpPr>
        <xdr:cNvPr id="61" name="TextBox 62"/>
        <xdr:cNvSpPr txBox="1">
          <a:spLocks noChangeArrowheads="1"/>
        </xdr:cNvSpPr>
      </xdr:nvSpPr>
      <xdr:spPr>
        <a:xfrm>
          <a:off x="352425" y="899160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55</xdr:row>
      <xdr:rowOff>0</xdr:rowOff>
    </xdr:from>
    <xdr:to>
      <xdr:col>9</xdr:col>
      <xdr:colOff>685800</xdr:colOff>
      <xdr:row>55</xdr:row>
      <xdr:rowOff>0</xdr:rowOff>
    </xdr:to>
    <xdr:sp>
      <xdr:nvSpPr>
        <xdr:cNvPr id="62" name="TextBox 63"/>
        <xdr:cNvSpPr txBox="1">
          <a:spLocks noChangeArrowheads="1"/>
        </xdr:cNvSpPr>
      </xdr:nvSpPr>
      <xdr:spPr>
        <a:xfrm>
          <a:off x="371475" y="89916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55</xdr:row>
      <xdr:rowOff>0</xdr:rowOff>
    </xdr:from>
    <xdr:to>
      <xdr:col>9</xdr:col>
      <xdr:colOff>676275</xdr:colOff>
      <xdr:row>55</xdr:row>
      <xdr:rowOff>0</xdr:rowOff>
    </xdr:to>
    <xdr:sp>
      <xdr:nvSpPr>
        <xdr:cNvPr id="63" name="TextBox 64"/>
        <xdr:cNvSpPr txBox="1">
          <a:spLocks noChangeArrowheads="1"/>
        </xdr:cNvSpPr>
      </xdr:nvSpPr>
      <xdr:spPr>
        <a:xfrm>
          <a:off x="361950" y="89916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55</xdr:row>
      <xdr:rowOff>0</xdr:rowOff>
    </xdr:from>
    <xdr:to>
      <xdr:col>9</xdr:col>
      <xdr:colOff>676275</xdr:colOff>
      <xdr:row>55</xdr:row>
      <xdr:rowOff>0</xdr:rowOff>
    </xdr:to>
    <xdr:sp>
      <xdr:nvSpPr>
        <xdr:cNvPr id="64" name="TextBox 65"/>
        <xdr:cNvSpPr txBox="1">
          <a:spLocks noChangeArrowheads="1"/>
        </xdr:cNvSpPr>
      </xdr:nvSpPr>
      <xdr:spPr>
        <a:xfrm>
          <a:off x="352425" y="8991600"/>
          <a:ext cx="5991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52</xdr:row>
      <xdr:rowOff>0</xdr:rowOff>
    </xdr:from>
    <xdr:to>
      <xdr:col>10</xdr:col>
      <xdr:colOff>0</xdr:colOff>
      <xdr:row>52</xdr:row>
      <xdr:rowOff>0</xdr:rowOff>
    </xdr:to>
    <xdr:sp>
      <xdr:nvSpPr>
        <xdr:cNvPr id="65" name="TextBox 66"/>
        <xdr:cNvSpPr txBox="1">
          <a:spLocks noChangeArrowheads="1"/>
        </xdr:cNvSpPr>
      </xdr:nvSpPr>
      <xdr:spPr>
        <a:xfrm>
          <a:off x="1076325" y="85058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55</xdr:row>
      <xdr:rowOff>0</xdr:rowOff>
    </xdr:from>
    <xdr:to>
      <xdr:col>9</xdr:col>
      <xdr:colOff>676275</xdr:colOff>
      <xdr:row>55</xdr:row>
      <xdr:rowOff>0</xdr:rowOff>
    </xdr:to>
    <xdr:sp>
      <xdr:nvSpPr>
        <xdr:cNvPr id="66" name="TextBox 67"/>
        <xdr:cNvSpPr txBox="1">
          <a:spLocks noChangeArrowheads="1"/>
        </xdr:cNvSpPr>
      </xdr:nvSpPr>
      <xdr:spPr>
        <a:xfrm>
          <a:off x="342900" y="899160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55</xdr:row>
      <xdr:rowOff>0</xdr:rowOff>
    </xdr:from>
    <xdr:to>
      <xdr:col>9</xdr:col>
      <xdr:colOff>685800</xdr:colOff>
      <xdr:row>55</xdr:row>
      <xdr:rowOff>0</xdr:rowOff>
    </xdr:to>
    <xdr:sp>
      <xdr:nvSpPr>
        <xdr:cNvPr id="67" name="TextBox 68"/>
        <xdr:cNvSpPr txBox="1">
          <a:spLocks noChangeArrowheads="1"/>
        </xdr:cNvSpPr>
      </xdr:nvSpPr>
      <xdr:spPr>
        <a:xfrm>
          <a:off x="342900" y="899160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55</xdr:row>
      <xdr:rowOff>0</xdr:rowOff>
    </xdr:from>
    <xdr:to>
      <xdr:col>10</xdr:col>
      <xdr:colOff>0</xdr:colOff>
      <xdr:row>55</xdr:row>
      <xdr:rowOff>0</xdr:rowOff>
    </xdr:to>
    <xdr:sp>
      <xdr:nvSpPr>
        <xdr:cNvPr id="68" name="TextBox 69"/>
        <xdr:cNvSpPr txBox="1">
          <a:spLocks noChangeArrowheads="1"/>
        </xdr:cNvSpPr>
      </xdr:nvSpPr>
      <xdr:spPr>
        <a:xfrm>
          <a:off x="657225" y="8991600"/>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55</xdr:row>
      <xdr:rowOff>0</xdr:rowOff>
    </xdr:from>
    <xdr:to>
      <xdr:col>9</xdr:col>
      <xdr:colOff>685800</xdr:colOff>
      <xdr:row>55</xdr:row>
      <xdr:rowOff>0</xdr:rowOff>
    </xdr:to>
    <xdr:sp>
      <xdr:nvSpPr>
        <xdr:cNvPr id="69" name="TextBox 70"/>
        <xdr:cNvSpPr txBox="1">
          <a:spLocks noChangeArrowheads="1"/>
        </xdr:cNvSpPr>
      </xdr:nvSpPr>
      <xdr:spPr>
        <a:xfrm>
          <a:off x="352425" y="899160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55</xdr:row>
      <xdr:rowOff>0</xdr:rowOff>
    </xdr:from>
    <xdr:to>
      <xdr:col>9</xdr:col>
      <xdr:colOff>685800</xdr:colOff>
      <xdr:row>55</xdr:row>
      <xdr:rowOff>0</xdr:rowOff>
    </xdr:to>
    <xdr:sp>
      <xdr:nvSpPr>
        <xdr:cNvPr id="70" name="TextBox 71"/>
        <xdr:cNvSpPr txBox="1">
          <a:spLocks noChangeArrowheads="1"/>
        </xdr:cNvSpPr>
      </xdr:nvSpPr>
      <xdr:spPr>
        <a:xfrm>
          <a:off x="352425" y="899160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55</xdr:row>
      <xdr:rowOff>0</xdr:rowOff>
    </xdr:from>
    <xdr:to>
      <xdr:col>10</xdr:col>
      <xdr:colOff>0</xdr:colOff>
      <xdr:row>55</xdr:row>
      <xdr:rowOff>0</xdr:rowOff>
    </xdr:to>
    <xdr:sp>
      <xdr:nvSpPr>
        <xdr:cNvPr id="71" name="TextBox 72"/>
        <xdr:cNvSpPr txBox="1">
          <a:spLocks noChangeArrowheads="1"/>
        </xdr:cNvSpPr>
      </xdr:nvSpPr>
      <xdr:spPr>
        <a:xfrm>
          <a:off x="352425" y="89916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55</xdr:row>
      <xdr:rowOff>0</xdr:rowOff>
    </xdr:from>
    <xdr:to>
      <xdr:col>9</xdr:col>
      <xdr:colOff>685800</xdr:colOff>
      <xdr:row>55</xdr:row>
      <xdr:rowOff>0</xdr:rowOff>
    </xdr:to>
    <xdr:sp>
      <xdr:nvSpPr>
        <xdr:cNvPr id="72" name="TextBox 73"/>
        <xdr:cNvSpPr txBox="1">
          <a:spLocks noChangeArrowheads="1"/>
        </xdr:cNvSpPr>
      </xdr:nvSpPr>
      <xdr:spPr>
        <a:xfrm>
          <a:off x="352425" y="899160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52</xdr:row>
      <xdr:rowOff>0</xdr:rowOff>
    </xdr:from>
    <xdr:to>
      <xdr:col>9</xdr:col>
      <xdr:colOff>676275</xdr:colOff>
      <xdr:row>52</xdr:row>
      <xdr:rowOff>0</xdr:rowOff>
    </xdr:to>
    <xdr:sp>
      <xdr:nvSpPr>
        <xdr:cNvPr id="73" name="TextBox 74"/>
        <xdr:cNvSpPr txBox="1">
          <a:spLocks noChangeArrowheads="1"/>
        </xdr:cNvSpPr>
      </xdr:nvSpPr>
      <xdr:spPr>
        <a:xfrm>
          <a:off x="1047750" y="8505825"/>
          <a:ext cx="5295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55</xdr:row>
      <xdr:rowOff>0</xdr:rowOff>
    </xdr:from>
    <xdr:to>
      <xdr:col>9</xdr:col>
      <xdr:colOff>666750</xdr:colOff>
      <xdr:row>55</xdr:row>
      <xdr:rowOff>0</xdr:rowOff>
    </xdr:to>
    <xdr:sp>
      <xdr:nvSpPr>
        <xdr:cNvPr id="74" name="TextBox 75"/>
        <xdr:cNvSpPr txBox="1">
          <a:spLocks noChangeArrowheads="1"/>
        </xdr:cNvSpPr>
      </xdr:nvSpPr>
      <xdr:spPr>
        <a:xfrm>
          <a:off x="371475" y="899160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55</xdr:row>
      <xdr:rowOff>0</xdr:rowOff>
    </xdr:from>
    <xdr:to>
      <xdr:col>9</xdr:col>
      <xdr:colOff>676275</xdr:colOff>
      <xdr:row>55</xdr:row>
      <xdr:rowOff>0</xdr:rowOff>
    </xdr:to>
    <xdr:sp>
      <xdr:nvSpPr>
        <xdr:cNvPr id="75" name="TextBox 76"/>
        <xdr:cNvSpPr txBox="1">
          <a:spLocks noChangeArrowheads="1"/>
        </xdr:cNvSpPr>
      </xdr:nvSpPr>
      <xdr:spPr>
        <a:xfrm>
          <a:off x="676275" y="899160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55</xdr:row>
      <xdr:rowOff>0</xdr:rowOff>
    </xdr:from>
    <xdr:to>
      <xdr:col>10</xdr:col>
      <xdr:colOff>0</xdr:colOff>
      <xdr:row>55</xdr:row>
      <xdr:rowOff>0</xdr:rowOff>
    </xdr:to>
    <xdr:sp>
      <xdr:nvSpPr>
        <xdr:cNvPr id="76" name="TextBox 77"/>
        <xdr:cNvSpPr txBox="1">
          <a:spLocks noChangeArrowheads="1"/>
        </xdr:cNvSpPr>
      </xdr:nvSpPr>
      <xdr:spPr>
        <a:xfrm>
          <a:off x="333375" y="899160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80</xdr:row>
      <xdr:rowOff>0</xdr:rowOff>
    </xdr:from>
    <xdr:to>
      <xdr:col>9</xdr:col>
      <xdr:colOff>657225</xdr:colOff>
      <xdr:row>80</xdr:row>
      <xdr:rowOff>0</xdr:rowOff>
    </xdr:to>
    <xdr:sp>
      <xdr:nvSpPr>
        <xdr:cNvPr id="77" name="TextBox 78"/>
        <xdr:cNvSpPr txBox="1">
          <a:spLocks noChangeArrowheads="1"/>
        </xdr:cNvSpPr>
      </xdr:nvSpPr>
      <xdr:spPr>
        <a:xfrm>
          <a:off x="647700" y="13058775"/>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80</xdr:row>
      <xdr:rowOff>0</xdr:rowOff>
    </xdr:from>
    <xdr:to>
      <xdr:col>9</xdr:col>
      <xdr:colOff>685800</xdr:colOff>
      <xdr:row>80</xdr:row>
      <xdr:rowOff>0</xdr:rowOff>
    </xdr:to>
    <xdr:sp>
      <xdr:nvSpPr>
        <xdr:cNvPr id="78" name="TextBox 79"/>
        <xdr:cNvSpPr txBox="1">
          <a:spLocks noChangeArrowheads="1"/>
        </xdr:cNvSpPr>
      </xdr:nvSpPr>
      <xdr:spPr>
        <a:xfrm>
          <a:off x="638175" y="13058775"/>
          <a:ext cx="57150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80</xdr:row>
      <xdr:rowOff>0</xdr:rowOff>
    </xdr:from>
    <xdr:to>
      <xdr:col>9</xdr:col>
      <xdr:colOff>676275</xdr:colOff>
      <xdr:row>80</xdr:row>
      <xdr:rowOff>0</xdr:rowOff>
    </xdr:to>
    <xdr:sp>
      <xdr:nvSpPr>
        <xdr:cNvPr id="79" name="TextBox 80"/>
        <xdr:cNvSpPr txBox="1">
          <a:spLocks noChangeArrowheads="1"/>
        </xdr:cNvSpPr>
      </xdr:nvSpPr>
      <xdr:spPr>
        <a:xfrm>
          <a:off x="657225" y="13058775"/>
          <a:ext cx="5686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80</xdr:row>
      <xdr:rowOff>0</xdr:rowOff>
    </xdr:from>
    <xdr:to>
      <xdr:col>9</xdr:col>
      <xdr:colOff>676275</xdr:colOff>
      <xdr:row>80</xdr:row>
      <xdr:rowOff>0</xdr:rowOff>
    </xdr:to>
    <xdr:sp>
      <xdr:nvSpPr>
        <xdr:cNvPr id="80" name="TextBox 81"/>
        <xdr:cNvSpPr txBox="1">
          <a:spLocks noChangeArrowheads="1"/>
        </xdr:cNvSpPr>
      </xdr:nvSpPr>
      <xdr:spPr>
        <a:xfrm>
          <a:off x="666750" y="13058775"/>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80</xdr:row>
      <xdr:rowOff>0</xdr:rowOff>
    </xdr:from>
    <xdr:to>
      <xdr:col>9</xdr:col>
      <xdr:colOff>685800</xdr:colOff>
      <xdr:row>80</xdr:row>
      <xdr:rowOff>0</xdr:rowOff>
    </xdr:to>
    <xdr:sp>
      <xdr:nvSpPr>
        <xdr:cNvPr id="81" name="TextBox 82"/>
        <xdr:cNvSpPr txBox="1">
          <a:spLocks noChangeArrowheads="1"/>
        </xdr:cNvSpPr>
      </xdr:nvSpPr>
      <xdr:spPr>
        <a:xfrm>
          <a:off x="657225" y="1305877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80</xdr:row>
      <xdr:rowOff>0</xdr:rowOff>
    </xdr:from>
    <xdr:to>
      <xdr:col>9</xdr:col>
      <xdr:colOff>685800</xdr:colOff>
      <xdr:row>80</xdr:row>
      <xdr:rowOff>0</xdr:rowOff>
    </xdr:to>
    <xdr:sp>
      <xdr:nvSpPr>
        <xdr:cNvPr id="82" name="TextBox 83"/>
        <xdr:cNvSpPr txBox="1">
          <a:spLocks noChangeArrowheads="1"/>
        </xdr:cNvSpPr>
      </xdr:nvSpPr>
      <xdr:spPr>
        <a:xfrm>
          <a:off x="628650" y="1305877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55</xdr:row>
      <xdr:rowOff>0</xdr:rowOff>
    </xdr:from>
    <xdr:to>
      <xdr:col>9</xdr:col>
      <xdr:colOff>666750</xdr:colOff>
      <xdr:row>55</xdr:row>
      <xdr:rowOff>0</xdr:rowOff>
    </xdr:to>
    <xdr:sp>
      <xdr:nvSpPr>
        <xdr:cNvPr id="83" name="TextBox 84"/>
        <xdr:cNvSpPr txBox="1">
          <a:spLocks noChangeArrowheads="1"/>
        </xdr:cNvSpPr>
      </xdr:nvSpPr>
      <xdr:spPr>
        <a:xfrm>
          <a:off x="1076325" y="8991600"/>
          <a:ext cx="5257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55</xdr:row>
      <xdr:rowOff>0</xdr:rowOff>
    </xdr:from>
    <xdr:to>
      <xdr:col>9</xdr:col>
      <xdr:colOff>676275</xdr:colOff>
      <xdr:row>55</xdr:row>
      <xdr:rowOff>0</xdr:rowOff>
    </xdr:to>
    <xdr:sp>
      <xdr:nvSpPr>
        <xdr:cNvPr id="84" name="TextBox 85"/>
        <xdr:cNvSpPr txBox="1">
          <a:spLocks noChangeArrowheads="1"/>
        </xdr:cNvSpPr>
      </xdr:nvSpPr>
      <xdr:spPr>
        <a:xfrm>
          <a:off x="1066800" y="8991600"/>
          <a:ext cx="5276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55</xdr:row>
      <xdr:rowOff>0</xdr:rowOff>
    </xdr:from>
    <xdr:to>
      <xdr:col>10</xdr:col>
      <xdr:colOff>333375</xdr:colOff>
      <xdr:row>55</xdr:row>
      <xdr:rowOff>0</xdr:rowOff>
    </xdr:to>
    <xdr:sp>
      <xdr:nvSpPr>
        <xdr:cNvPr id="85" name="TextBox 86"/>
        <xdr:cNvSpPr txBox="1">
          <a:spLocks noChangeArrowheads="1"/>
        </xdr:cNvSpPr>
      </xdr:nvSpPr>
      <xdr:spPr>
        <a:xfrm>
          <a:off x="714375" y="899160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1</xdr:col>
      <xdr:colOff>9525</xdr:colOff>
      <xdr:row>72</xdr:row>
      <xdr:rowOff>19050</xdr:rowOff>
    </xdr:from>
    <xdr:to>
      <xdr:col>9</xdr:col>
      <xdr:colOff>838200</xdr:colOff>
      <xdr:row>75</xdr:row>
      <xdr:rowOff>47625</xdr:rowOff>
    </xdr:to>
    <xdr:sp>
      <xdr:nvSpPr>
        <xdr:cNvPr id="86" name="TextBox 88"/>
        <xdr:cNvSpPr txBox="1">
          <a:spLocks noChangeArrowheads="1"/>
        </xdr:cNvSpPr>
      </xdr:nvSpPr>
      <xdr:spPr>
        <a:xfrm>
          <a:off x="352425" y="11782425"/>
          <a:ext cx="61531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1</xdr:col>
      <xdr:colOff>0</xdr:colOff>
      <xdr:row>76</xdr:row>
      <xdr:rowOff>0</xdr:rowOff>
    </xdr:from>
    <xdr:to>
      <xdr:col>9</xdr:col>
      <xdr:colOff>752475</xdr:colOff>
      <xdr:row>78</xdr:row>
      <xdr:rowOff>47625</xdr:rowOff>
    </xdr:to>
    <xdr:sp>
      <xdr:nvSpPr>
        <xdr:cNvPr id="87" name="TextBox 89"/>
        <xdr:cNvSpPr txBox="1">
          <a:spLocks noChangeArrowheads="1"/>
        </xdr:cNvSpPr>
      </xdr:nvSpPr>
      <xdr:spPr>
        <a:xfrm>
          <a:off x="342900" y="12411075"/>
          <a:ext cx="60769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55</xdr:row>
      <xdr:rowOff>0</xdr:rowOff>
    </xdr:from>
    <xdr:to>
      <xdr:col>9</xdr:col>
      <xdr:colOff>714375</xdr:colOff>
      <xdr:row>55</xdr:row>
      <xdr:rowOff>0</xdr:rowOff>
    </xdr:to>
    <xdr:sp>
      <xdr:nvSpPr>
        <xdr:cNvPr id="88" name="TextBox 90"/>
        <xdr:cNvSpPr txBox="1">
          <a:spLocks noChangeArrowheads="1"/>
        </xdr:cNvSpPr>
      </xdr:nvSpPr>
      <xdr:spPr>
        <a:xfrm>
          <a:off x="657225" y="8991600"/>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55</xdr:row>
      <xdr:rowOff>0</xdr:rowOff>
    </xdr:from>
    <xdr:to>
      <xdr:col>9</xdr:col>
      <xdr:colOff>714375</xdr:colOff>
      <xdr:row>55</xdr:row>
      <xdr:rowOff>0</xdr:rowOff>
    </xdr:to>
    <xdr:sp>
      <xdr:nvSpPr>
        <xdr:cNvPr id="89" name="TextBox 91"/>
        <xdr:cNvSpPr txBox="1">
          <a:spLocks noChangeArrowheads="1"/>
        </xdr:cNvSpPr>
      </xdr:nvSpPr>
      <xdr:spPr>
        <a:xfrm>
          <a:off x="657225" y="8991600"/>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55</xdr:row>
      <xdr:rowOff>0</xdr:rowOff>
    </xdr:from>
    <xdr:to>
      <xdr:col>9</xdr:col>
      <xdr:colOff>714375</xdr:colOff>
      <xdr:row>55</xdr:row>
      <xdr:rowOff>0</xdr:rowOff>
    </xdr:to>
    <xdr:sp>
      <xdr:nvSpPr>
        <xdr:cNvPr id="90" name="TextBox 92"/>
        <xdr:cNvSpPr txBox="1">
          <a:spLocks noChangeArrowheads="1"/>
        </xdr:cNvSpPr>
      </xdr:nvSpPr>
      <xdr:spPr>
        <a:xfrm>
          <a:off x="657225" y="8991600"/>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80</xdr:row>
      <xdr:rowOff>0</xdr:rowOff>
    </xdr:from>
    <xdr:to>
      <xdr:col>9</xdr:col>
      <xdr:colOff>685800</xdr:colOff>
      <xdr:row>80</xdr:row>
      <xdr:rowOff>0</xdr:rowOff>
    </xdr:to>
    <xdr:sp>
      <xdr:nvSpPr>
        <xdr:cNvPr id="91" name="TextBox 93"/>
        <xdr:cNvSpPr txBox="1">
          <a:spLocks noChangeArrowheads="1"/>
        </xdr:cNvSpPr>
      </xdr:nvSpPr>
      <xdr:spPr>
        <a:xfrm>
          <a:off x="657225" y="1305877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80</xdr:row>
      <xdr:rowOff>0</xdr:rowOff>
    </xdr:from>
    <xdr:to>
      <xdr:col>9</xdr:col>
      <xdr:colOff>647700</xdr:colOff>
      <xdr:row>80</xdr:row>
      <xdr:rowOff>0</xdr:rowOff>
    </xdr:to>
    <xdr:sp>
      <xdr:nvSpPr>
        <xdr:cNvPr id="92" name="TextBox 94"/>
        <xdr:cNvSpPr txBox="1">
          <a:spLocks noChangeArrowheads="1"/>
        </xdr:cNvSpPr>
      </xdr:nvSpPr>
      <xdr:spPr>
        <a:xfrm>
          <a:off x="666750" y="13058775"/>
          <a:ext cx="5648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80</xdr:row>
      <xdr:rowOff>0</xdr:rowOff>
    </xdr:from>
    <xdr:to>
      <xdr:col>9</xdr:col>
      <xdr:colOff>695325</xdr:colOff>
      <xdr:row>80</xdr:row>
      <xdr:rowOff>0</xdr:rowOff>
    </xdr:to>
    <xdr:sp>
      <xdr:nvSpPr>
        <xdr:cNvPr id="93" name="TextBox 95"/>
        <xdr:cNvSpPr txBox="1">
          <a:spLocks noChangeArrowheads="1"/>
        </xdr:cNvSpPr>
      </xdr:nvSpPr>
      <xdr:spPr>
        <a:xfrm>
          <a:off x="638175" y="1305877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80</xdr:row>
      <xdr:rowOff>0</xdr:rowOff>
    </xdr:from>
    <xdr:to>
      <xdr:col>9</xdr:col>
      <xdr:colOff>685800</xdr:colOff>
      <xdr:row>80</xdr:row>
      <xdr:rowOff>0</xdr:rowOff>
    </xdr:to>
    <xdr:sp>
      <xdr:nvSpPr>
        <xdr:cNvPr id="94" name="TextBox 96"/>
        <xdr:cNvSpPr txBox="1">
          <a:spLocks noChangeArrowheads="1"/>
        </xdr:cNvSpPr>
      </xdr:nvSpPr>
      <xdr:spPr>
        <a:xfrm>
          <a:off x="666750" y="13058775"/>
          <a:ext cx="5686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80</xdr:row>
      <xdr:rowOff>0</xdr:rowOff>
    </xdr:from>
    <xdr:to>
      <xdr:col>9</xdr:col>
      <xdr:colOff>714375</xdr:colOff>
      <xdr:row>80</xdr:row>
      <xdr:rowOff>0</xdr:rowOff>
    </xdr:to>
    <xdr:sp>
      <xdr:nvSpPr>
        <xdr:cNvPr id="95" name="TextBox 97"/>
        <xdr:cNvSpPr txBox="1">
          <a:spLocks noChangeArrowheads="1"/>
        </xdr:cNvSpPr>
      </xdr:nvSpPr>
      <xdr:spPr>
        <a:xfrm>
          <a:off x="657225" y="1305877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80</xdr:row>
      <xdr:rowOff>0</xdr:rowOff>
    </xdr:from>
    <xdr:to>
      <xdr:col>9</xdr:col>
      <xdr:colOff>685800</xdr:colOff>
      <xdr:row>80</xdr:row>
      <xdr:rowOff>0</xdr:rowOff>
    </xdr:to>
    <xdr:sp>
      <xdr:nvSpPr>
        <xdr:cNvPr id="96" name="TextBox 98"/>
        <xdr:cNvSpPr txBox="1">
          <a:spLocks noChangeArrowheads="1"/>
        </xdr:cNvSpPr>
      </xdr:nvSpPr>
      <xdr:spPr>
        <a:xfrm>
          <a:off x="666750" y="13058775"/>
          <a:ext cx="5686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80</xdr:row>
      <xdr:rowOff>0</xdr:rowOff>
    </xdr:from>
    <xdr:to>
      <xdr:col>9</xdr:col>
      <xdr:colOff>714375</xdr:colOff>
      <xdr:row>80</xdr:row>
      <xdr:rowOff>0</xdr:rowOff>
    </xdr:to>
    <xdr:sp>
      <xdr:nvSpPr>
        <xdr:cNvPr id="97" name="TextBox 99"/>
        <xdr:cNvSpPr txBox="1">
          <a:spLocks noChangeArrowheads="1"/>
        </xdr:cNvSpPr>
      </xdr:nvSpPr>
      <xdr:spPr>
        <a:xfrm>
          <a:off x="657225" y="1305877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80</xdr:row>
      <xdr:rowOff>0</xdr:rowOff>
    </xdr:from>
    <xdr:to>
      <xdr:col>9</xdr:col>
      <xdr:colOff>695325</xdr:colOff>
      <xdr:row>80</xdr:row>
      <xdr:rowOff>0</xdr:rowOff>
    </xdr:to>
    <xdr:sp>
      <xdr:nvSpPr>
        <xdr:cNvPr id="98" name="TextBox 100"/>
        <xdr:cNvSpPr txBox="1">
          <a:spLocks noChangeArrowheads="1"/>
        </xdr:cNvSpPr>
      </xdr:nvSpPr>
      <xdr:spPr>
        <a:xfrm>
          <a:off x="685800" y="13058775"/>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80</xdr:row>
      <xdr:rowOff>0</xdr:rowOff>
    </xdr:from>
    <xdr:to>
      <xdr:col>9</xdr:col>
      <xdr:colOff>666750</xdr:colOff>
      <xdr:row>80</xdr:row>
      <xdr:rowOff>0</xdr:rowOff>
    </xdr:to>
    <xdr:sp>
      <xdr:nvSpPr>
        <xdr:cNvPr id="99" name="TextBox 101"/>
        <xdr:cNvSpPr txBox="1">
          <a:spLocks noChangeArrowheads="1"/>
        </xdr:cNvSpPr>
      </xdr:nvSpPr>
      <xdr:spPr>
        <a:xfrm>
          <a:off x="657225" y="13058775"/>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80</xdr:row>
      <xdr:rowOff>0</xdr:rowOff>
    </xdr:from>
    <xdr:to>
      <xdr:col>9</xdr:col>
      <xdr:colOff>695325</xdr:colOff>
      <xdr:row>80</xdr:row>
      <xdr:rowOff>0</xdr:rowOff>
    </xdr:to>
    <xdr:sp>
      <xdr:nvSpPr>
        <xdr:cNvPr id="100" name="TextBox 102"/>
        <xdr:cNvSpPr txBox="1">
          <a:spLocks noChangeArrowheads="1"/>
        </xdr:cNvSpPr>
      </xdr:nvSpPr>
      <xdr:spPr>
        <a:xfrm>
          <a:off x="638175" y="1305877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80</xdr:row>
      <xdr:rowOff>0</xdr:rowOff>
    </xdr:from>
    <xdr:to>
      <xdr:col>9</xdr:col>
      <xdr:colOff>685800</xdr:colOff>
      <xdr:row>80</xdr:row>
      <xdr:rowOff>0</xdr:rowOff>
    </xdr:to>
    <xdr:sp>
      <xdr:nvSpPr>
        <xdr:cNvPr id="101" name="TextBox 103"/>
        <xdr:cNvSpPr txBox="1">
          <a:spLocks noChangeArrowheads="1"/>
        </xdr:cNvSpPr>
      </xdr:nvSpPr>
      <xdr:spPr>
        <a:xfrm>
          <a:off x="657225" y="1305877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80</xdr:row>
      <xdr:rowOff>0</xdr:rowOff>
    </xdr:from>
    <xdr:to>
      <xdr:col>9</xdr:col>
      <xdr:colOff>714375</xdr:colOff>
      <xdr:row>80</xdr:row>
      <xdr:rowOff>0</xdr:rowOff>
    </xdr:to>
    <xdr:sp>
      <xdr:nvSpPr>
        <xdr:cNvPr id="102" name="TextBox 104"/>
        <xdr:cNvSpPr txBox="1">
          <a:spLocks noChangeArrowheads="1"/>
        </xdr:cNvSpPr>
      </xdr:nvSpPr>
      <xdr:spPr>
        <a:xfrm>
          <a:off x="666750" y="130587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52</xdr:row>
      <xdr:rowOff>0</xdr:rowOff>
    </xdr:from>
    <xdr:to>
      <xdr:col>9</xdr:col>
      <xdr:colOff>714375</xdr:colOff>
      <xdr:row>52</xdr:row>
      <xdr:rowOff>0</xdr:rowOff>
    </xdr:to>
    <xdr:sp>
      <xdr:nvSpPr>
        <xdr:cNvPr id="103" name="TextBox 105"/>
        <xdr:cNvSpPr txBox="1">
          <a:spLocks noChangeArrowheads="1"/>
        </xdr:cNvSpPr>
      </xdr:nvSpPr>
      <xdr:spPr>
        <a:xfrm>
          <a:off x="371475" y="850582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28575</xdr:colOff>
      <xdr:row>22</xdr:row>
      <xdr:rowOff>19050</xdr:rowOff>
    </xdr:from>
    <xdr:to>
      <xdr:col>9</xdr:col>
      <xdr:colOff>838200</xdr:colOff>
      <xdr:row>25</xdr:row>
      <xdr:rowOff>28575</xdr:rowOff>
    </xdr:to>
    <xdr:sp>
      <xdr:nvSpPr>
        <xdr:cNvPr id="104" name="TextBox 106"/>
        <xdr:cNvSpPr txBox="1">
          <a:spLocks noChangeArrowheads="1"/>
        </xdr:cNvSpPr>
      </xdr:nvSpPr>
      <xdr:spPr>
        <a:xfrm>
          <a:off x="371475" y="3648075"/>
          <a:ext cx="61341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operational costs to ensure its existing products remain attractive in the current market environment and the continuing of new product launching and aggressive promotional activities.</a:t>
          </a:r>
        </a:p>
      </xdr:txBody>
    </xdr:sp>
    <xdr:clientData/>
  </xdr:twoCellAnchor>
  <xdr:twoCellAnchor>
    <xdr:from>
      <xdr:col>2</xdr:col>
      <xdr:colOff>19050</xdr:colOff>
      <xdr:row>55</xdr:row>
      <xdr:rowOff>0</xdr:rowOff>
    </xdr:from>
    <xdr:to>
      <xdr:col>9</xdr:col>
      <xdr:colOff>714375</xdr:colOff>
      <xdr:row>55</xdr:row>
      <xdr:rowOff>0</xdr:rowOff>
    </xdr:to>
    <xdr:sp>
      <xdr:nvSpPr>
        <xdr:cNvPr id="105" name="TextBox 107"/>
        <xdr:cNvSpPr txBox="1">
          <a:spLocks noChangeArrowheads="1"/>
        </xdr:cNvSpPr>
      </xdr:nvSpPr>
      <xdr:spPr>
        <a:xfrm>
          <a:off x="657225" y="8991600"/>
          <a:ext cx="57245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102</xdr:row>
      <xdr:rowOff>0</xdr:rowOff>
    </xdr:from>
    <xdr:to>
      <xdr:col>9</xdr:col>
      <xdr:colOff>742950</xdr:colOff>
      <xdr:row>102</xdr:row>
      <xdr:rowOff>0</xdr:rowOff>
    </xdr:to>
    <xdr:sp>
      <xdr:nvSpPr>
        <xdr:cNvPr id="106" name="TextBox 108"/>
        <xdr:cNvSpPr txBox="1">
          <a:spLocks noChangeArrowheads="1"/>
        </xdr:cNvSpPr>
      </xdr:nvSpPr>
      <xdr:spPr>
        <a:xfrm>
          <a:off x="638175" y="16640175"/>
          <a:ext cx="5772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55</xdr:row>
      <xdr:rowOff>0</xdr:rowOff>
    </xdr:from>
    <xdr:to>
      <xdr:col>9</xdr:col>
      <xdr:colOff>828675</xdr:colOff>
      <xdr:row>57</xdr:row>
      <xdr:rowOff>0</xdr:rowOff>
    </xdr:to>
    <xdr:sp>
      <xdr:nvSpPr>
        <xdr:cNvPr id="107" name="TextBox 109"/>
        <xdr:cNvSpPr txBox="1">
          <a:spLocks noChangeArrowheads="1"/>
        </xdr:cNvSpPr>
      </xdr:nvSpPr>
      <xdr:spPr>
        <a:xfrm>
          <a:off x="361950" y="8991600"/>
          <a:ext cx="6134100"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corporate proposal announced from the date of the quarterly report to the date of this announcement. </a:t>
          </a:r>
        </a:p>
      </xdr:txBody>
    </xdr:sp>
    <xdr:clientData/>
  </xdr:twoCellAnchor>
  <xdr:twoCellAnchor>
    <xdr:from>
      <xdr:col>2</xdr:col>
      <xdr:colOff>0</xdr:colOff>
      <xdr:row>57</xdr:row>
      <xdr:rowOff>0</xdr:rowOff>
    </xdr:from>
    <xdr:to>
      <xdr:col>9</xdr:col>
      <xdr:colOff>857250</xdr:colOff>
      <xdr:row>57</xdr:row>
      <xdr:rowOff>0</xdr:rowOff>
    </xdr:to>
    <xdr:sp>
      <xdr:nvSpPr>
        <xdr:cNvPr id="108" name="TextBox 110"/>
        <xdr:cNvSpPr txBox="1">
          <a:spLocks noChangeArrowheads="1"/>
        </xdr:cNvSpPr>
      </xdr:nvSpPr>
      <xdr:spPr>
        <a:xfrm>
          <a:off x="638175" y="931545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80</xdr:row>
      <xdr:rowOff>0</xdr:rowOff>
    </xdr:from>
    <xdr:to>
      <xdr:col>9</xdr:col>
      <xdr:colOff>790575</xdr:colOff>
      <xdr:row>80</xdr:row>
      <xdr:rowOff>0</xdr:rowOff>
    </xdr:to>
    <xdr:sp>
      <xdr:nvSpPr>
        <xdr:cNvPr id="109" name="TextBox 111"/>
        <xdr:cNvSpPr txBox="1">
          <a:spLocks noChangeArrowheads="1"/>
        </xdr:cNvSpPr>
      </xdr:nvSpPr>
      <xdr:spPr>
        <a:xfrm>
          <a:off x="666750" y="1305877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51</xdr:row>
      <xdr:rowOff>0</xdr:rowOff>
    </xdr:from>
    <xdr:to>
      <xdr:col>9</xdr:col>
      <xdr:colOff>828675</xdr:colOff>
      <xdr:row>51</xdr:row>
      <xdr:rowOff>0</xdr:rowOff>
    </xdr:to>
    <xdr:sp>
      <xdr:nvSpPr>
        <xdr:cNvPr id="110" name="TextBox 112"/>
        <xdr:cNvSpPr txBox="1">
          <a:spLocks noChangeArrowheads="1"/>
        </xdr:cNvSpPr>
      </xdr:nvSpPr>
      <xdr:spPr>
        <a:xfrm>
          <a:off x="685800" y="8343900"/>
          <a:ext cx="5810250"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16</xdr:row>
      <xdr:rowOff>0</xdr:rowOff>
    </xdr:from>
    <xdr:to>
      <xdr:col>9</xdr:col>
      <xdr:colOff>809625</xdr:colOff>
      <xdr:row>20</xdr:row>
      <xdr:rowOff>19050</xdr:rowOff>
    </xdr:to>
    <xdr:sp>
      <xdr:nvSpPr>
        <xdr:cNvPr id="111" name="TextBox 113"/>
        <xdr:cNvSpPr txBox="1">
          <a:spLocks noChangeArrowheads="1"/>
        </xdr:cNvSpPr>
      </xdr:nvSpPr>
      <xdr:spPr>
        <a:xfrm>
          <a:off x="371475" y="2657475"/>
          <a:ext cx="6105525"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RM4.669 million represents an increase of 199.0% over the preceding quarter's loss before tax of RM4.715 million. The current quarter profit was mainly due to the recognition of gain on disposal of properties from the sale and leaseback exercise and over accruals of interest.</a:t>
          </a:r>
        </a:p>
      </xdr:txBody>
    </xdr:sp>
    <xdr:clientData/>
  </xdr:twoCellAnchor>
  <xdr:twoCellAnchor>
    <xdr:from>
      <xdr:col>1</xdr:col>
      <xdr:colOff>28575</xdr:colOff>
      <xdr:row>26</xdr:row>
      <xdr:rowOff>0</xdr:rowOff>
    </xdr:from>
    <xdr:to>
      <xdr:col>9</xdr:col>
      <xdr:colOff>809625</xdr:colOff>
      <xdr:row>29</xdr:row>
      <xdr:rowOff>28575</xdr:rowOff>
    </xdr:to>
    <xdr:sp>
      <xdr:nvSpPr>
        <xdr:cNvPr id="112" name="TextBox 114"/>
        <xdr:cNvSpPr txBox="1">
          <a:spLocks noChangeArrowheads="1"/>
        </xdr:cNvSpPr>
      </xdr:nvSpPr>
      <xdr:spPr>
        <a:xfrm>
          <a:off x="371475" y="4276725"/>
          <a:ext cx="61055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and taking into account the stiff competition in the beverages market, the Directors anticipate that the operating environment for the Group's core business in the next quarter will be competitive and challenging.</a:t>
          </a:r>
        </a:p>
      </xdr:txBody>
    </xdr:sp>
    <xdr:clientData/>
  </xdr:twoCellAnchor>
  <xdr:twoCellAnchor>
    <xdr:from>
      <xdr:col>1</xdr:col>
      <xdr:colOff>28575</xdr:colOff>
      <xdr:row>14</xdr:row>
      <xdr:rowOff>0</xdr:rowOff>
    </xdr:from>
    <xdr:to>
      <xdr:col>9</xdr:col>
      <xdr:colOff>828675</xdr:colOff>
      <xdr:row>14</xdr:row>
      <xdr:rowOff>0</xdr:rowOff>
    </xdr:to>
    <xdr:sp>
      <xdr:nvSpPr>
        <xdr:cNvPr id="113" name="TextBox 115"/>
        <xdr:cNvSpPr txBox="1">
          <a:spLocks noChangeArrowheads="1"/>
        </xdr:cNvSpPr>
      </xdr:nvSpPr>
      <xdr:spPr>
        <a:xfrm>
          <a:off x="371475" y="2333625"/>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51</xdr:row>
      <xdr:rowOff>0</xdr:rowOff>
    </xdr:from>
    <xdr:to>
      <xdr:col>9</xdr:col>
      <xdr:colOff>838200</xdr:colOff>
      <xdr:row>51</xdr:row>
      <xdr:rowOff>0</xdr:rowOff>
    </xdr:to>
    <xdr:sp>
      <xdr:nvSpPr>
        <xdr:cNvPr id="114" name="TextBox 117"/>
        <xdr:cNvSpPr txBox="1">
          <a:spLocks noChangeArrowheads="1"/>
        </xdr:cNvSpPr>
      </xdr:nvSpPr>
      <xdr:spPr>
        <a:xfrm>
          <a:off x="666750" y="8343900"/>
          <a:ext cx="5838825" cy="0"/>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28575</xdr:colOff>
      <xdr:row>105</xdr:row>
      <xdr:rowOff>0</xdr:rowOff>
    </xdr:from>
    <xdr:to>
      <xdr:col>9</xdr:col>
      <xdr:colOff>828675</xdr:colOff>
      <xdr:row>105</xdr:row>
      <xdr:rowOff>0</xdr:rowOff>
    </xdr:to>
    <xdr:sp>
      <xdr:nvSpPr>
        <xdr:cNvPr id="115" name="TextBox 119"/>
        <xdr:cNvSpPr txBox="1">
          <a:spLocks noChangeArrowheads="1"/>
        </xdr:cNvSpPr>
      </xdr:nvSpPr>
      <xdr:spPr>
        <a:xfrm>
          <a:off x="666750" y="17125950"/>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41</xdr:row>
      <xdr:rowOff>161925</xdr:rowOff>
    </xdr:from>
    <xdr:to>
      <xdr:col>9</xdr:col>
      <xdr:colOff>857250</xdr:colOff>
      <xdr:row>45</xdr:row>
      <xdr:rowOff>19050</xdr:rowOff>
    </xdr:to>
    <xdr:sp>
      <xdr:nvSpPr>
        <xdr:cNvPr id="116" name="TextBox 121"/>
        <xdr:cNvSpPr txBox="1">
          <a:spLocks noChangeArrowheads="1"/>
        </xdr:cNvSpPr>
      </xdr:nvSpPr>
      <xdr:spPr>
        <a:xfrm>
          <a:off x="371475" y="6877050"/>
          <a:ext cx="6153150" cy="5143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is higher than the statutory tax rate as the tax charge relates to tax on profits of certain subsidiaries which cannot be set-off against losses of other subsidiaries for tax purposes as group relief is not available.</a:t>
          </a:r>
        </a:p>
      </xdr:txBody>
    </xdr:sp>
    <xdr:clientData/>
  </xdr:twoCellAnchor>
  <xdr:twoCellAnchor>
    <xdr:from>
      <xdr:col>0</xdr:col>
      <xdr:colOff>333375</xdr:colOff>
      <xdr:row>80</xdr:row>
      <xdr:rowOff>0</xdr:rowOff>
    </xdr:from>
    <xdr:to>
      <xdr:col>9</xdr:col>
      <xdr:colOff>790575</xdr:colOff>
      <xdr:row>80</xdr:row>
      <xdr:rowOff>0</xdr:rowOff>
    </xdr:to>
    <xdr:sp>
      <xdr:nvSpPr>
        <xdr:cNvPr id="117" name="TextBox 122"/>
        <xdr:cNvSpPr txBox="1">
          <a:spLocks noChangeArrowheads="1"/>
        </xdr:cNvSpPr>
      </xdr:nvSpPr>
      <xdr:spPr>
        <a:xfrm>
          <a:off x="333375" y="13058775"/>
          <a:ext cx="6124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80</xdr:row>
      <xdr:rowOff>0</xdr:rowOff>
    </xdr:from>
    <xdr:to>
      <xdr:col>9</xdr:col>
      <xdr:colOff>809625</xdr:colOff>
      <xdr:row>80</xdr:row>
      <xdr:rowOff>0</xdr:rowOff>
    </xdr:to>
    <xdr:sp>
      <xdr:nvSpPr>
        <xdr:cNvPr id="118" name="TextBox 123"/>
        <xdr:cNvSpPr txBox="1">
          <a:spLocks noChangeArrowheads="1"/>
        </xdr:cNvSpPr>
      </xdr:nvSpPr>
      <xdr:spPr>
        <a:xfrm>
          <a:off x="371475" y="13058775"/>
          <a:ext cx="6105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80</xdr:row>
      <xdr:rowOff>0</xdr:rowOff>
    </xdr:from>
    <xdr:to>
      <xdr:col>9</xdr:col>
      <xdr:colOff>790575</xdr:colOff>
      <xdr:row>80</xdr:row>
      <xdr:rowOff>0</xdr:rowOff>
    </xdr:to>
    <xdr:sp>
      <xdr:nvSpPr>
        <xdr:cNvPr id="119" name="TextBox 124"/>
        <xdr:cNvSpPr txBox="1">
          <a:spLocks noChangeArrowheads="1"/>
        </xdr:cNvSpPr>
      </xdr:nvSpPr>
      <xdr:spPr>
        <a:xfrm>
          <a:off x="361950" y="13058775"/>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80</xdr:row>
      <xdr:rowOff>0</xdr:rowOff>
    </xdr:from>
    <xdr:to>
      <xdr:col>9</xdr:col>
      <xdr:colOff>809625</xdr:colOff>
      <xdr:row>80</xdr:row>
      <xdr:rowOff>0</xdr:rowOff>
    </xdr:to>
    <xdr:sp>
      <xdr:nvSpPr>
        <xdr:cNvPr id="120" name="TextBox 125"/>
        <xdr:cNvSpPr txBox="1">
          <a:spLocks noChangeArrowheads="1"/>
        </xdr:cNvSpPr>
      </xdr:nvSpPr>
      <xdr:spPr>
        <a:xfrm>
          <a:off x="390525" y="13058775"/>
          <a:ext cx="6086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80</xdr:row>
      <xdr:rowOff>0</xdr:rowOff>
    </xdr:from>
    <xdr:to>
      <xdr:col>9</xdr:col>
      <xdr:colOff>790575</xdr:colOff>
      <xdr:row>80</xdr:row>
      <xdr:rowOff>0</xdr:rowOff>
    </xdr:to>
    <xdr:sp>
      <xdr:nvSpPr>
        <xdr:cNvPr id="121" name="TextBox 126"/>
        <xdr:cNvSpPr txBox="1">
          <a:spLocks noChangeArrowheads="1"/>
        </xdr:cNvSpPr>
      </xdr:nvSpPr>
      <xdr:spPr>
        <a:xfrm>
          <a:off x="371475" y="13058775"/>
          <a:ext cx="6086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twoCellAnchor>
    <xdr:from>
      <xdr:col>1</xdr:col>
      <xdr:colOff>19050</xdr:colOff>
      <xdr:row>82</xdr:row>
      <xdr:rowOff>0</xdr:rowOff>
    </xdr:from>
    <xdr:to>
      <xdr:col>9</xdr:col>
      <xdr:colOff>847725</xdr:colOff>
      <xdr:row>82</xdr:row>
      <xdr:rowOff>0</xdr:rowOff>
    </xdr:to>
    <xdr:sp>
      <xdr:nvSpPr>
        <xdr:cNvPr id="122" name="TextBox 128"/>
        <xdr:cNvSpPr txBox="1">
          <a:spLocks noChangeArrowheads="1"/>
        </xdr:cNvSpPr>
      </xdr:nvSpPr>
      <xdr:spPr>
        <a:xfrm>
          <a:off x="361950" y="1338262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CIQ filed a motion for stay at the Court of Appeal and the Court than fixed all three matters (i.e. CIQ's appeal, Affin's application to strike out the appeal and CIQ's motion for stay) on 27th March 2006 for hearing. Upon CIQ's request, the court fixed the hearing of CIQ's motion for stay on 28th February 2006 which was subsequently adjourned to 29th March 2006.
</a:t>
          </a:r>
        </a:p>
      </xdr:txBody>
    </xdr:sp>
    <xdr:clientData/>
  </xdr:twoCellAnchor>
  <xdr:twoCellAnchor>
    <xdr:from>
      <xdr:col>2</xdr:col>
      <xdr:colOff>19050</xdr:colOff>
      <xdr:row>103</xdr:row>
      <xdr:rowOff>0</xdr:rowOff>
    </xdr:from>
    <xdr:to>
      <xdr:col>9</xdr:col>
      <xdr:colOff>828675</xdr:colOff>
      <xdr:row>105</xdr:row>
      <xdr:rowOff>66675</xdr:rowOff>
    </xdr:to>
    <xdr:sp>
      <xdr:nvSpPr>
        <xdr:cNvPr id="123" name="TextBox 130"/>
        <xdr:cNvSpPr txBox="1">
          <a:spLocks noChangeArrowheads="1"/>
        </xdr:cNvSpPr>
      </xdr:nvSpPr>
      <xdr:spPr>
        <a:xfrm>
          <a:off x="657225" y="16802100"/>
          <a:ext cx="583882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2</xdr:col>
      <xdr:colOff>19050</xdr:colOff>
      <xdr:row>82</xdr:row>
      <xdr:rowOff>0</xdr:rowOff>
    </xdr:from>
    <xdr:to>
      <xdr:col>10</xdr:col>
      <xdr:colOff>0</xdr:colOff>
      <xdr:row>82</xdr:row>
      <xdr:rowOff>0</xdr:rowOff>
    </xdr:to>
    <xdr:sp>
      <xdr:nvSpPr>
        <xdr:cNvPr id="124" name="TextBox 131"/>
        <xdr:cNvSpPr txBox="1">
          <a:spLocks noChangeArrowheads="1"/>
        </xdr:cNvSpPr>
      </xdr:nvSpPr>
      <xdr:spPr>
        <a:xfrm>
          <a:off x="657225" y="13382625"/>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it's holding company provide an irrevocable Bank Guarantee in favour of Affin for the sum of RM0.621 million being half of the judgment sum that was obtained by Affin on 4th April 2003;</a:t>
          </a:r>
        </a:p>
      </xdr:txBody>
    </xdr:sp>
    <xdr:clientData/>
  </xdr:twoCellAnchor>
  <xdr:twoCellAnchor>
    <xdr:from>
      <xdr:col>2</xdr:col>
      <xdr:colOff>0</xdr:colOff>
      <xdr:row>82</xdr:row>
      <xdr:rowOff>0</xdr:rowOff>
    </xdr:from>
    <xdr:to>
      <xdr:col>10</xdr:col>
      <xdr:colOff>19050</xdr:colOff>
      <xdr:row>82</xdr:row>
      <xdr:rowOff>0</xdr:rowOff>
    </xdr:to>
    <xdr:sp>
      <xdr:nvSpPr>
        <xdr:cNvPr id="125" name="TextBox 132"/>
        <xdr:cNvSpPr txBox="1">
          <a:spLocks noChangeArrowheads="1"/>
        </xdr:cNvSpPr>
      </xdr:nvSpPr>
      <xdr:spPr>
        <a:xfrm>
          <a:off x="638175" y="1338262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2</xdr:col>
      <xdr:colOff>0</xdr:colOff>
      <xdr:row>82</xdr:row>
      <xdr:rowOff>0</xdr:rowOff>
    </xdr:from>
    <xdr:to>
      <xdr:col>9</xdr:col>
      <xdr:colOff>828675</xdr:colOff>
      <xdr:row>82</xdr:row>
      <xdr:rowOff>0</xdr:rowOff>
    </xdr:to>
    <xdr:sp>
      <xdr:nvSpPr>
        <xdr:cNvPr id="126" name="TextBox 133"/>
        <xdr:cNvSpPr txBox="1">
          <a:spLocks noChangeArrowheads="1"/>
        </xdr:cNvSpPr>
      </xdr:nvSpPr>
      <xdr:spPr>
        <a:xfrm>
          <a:off x="638175" y="1338262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all execution and/or enforcement of the judgment dated 4th April 2003 obtained by Affin against CIQ be stayed pending disposal of the appeal; and</a:t>
          </a:r>
        </a:p>
      </xdr:txBody>
    </xdr:sp>
    <xdr:clientData/>
  </xdr:twoCellAnchor>
  <xdr:twoCellAnchor>
    <xdr:from>
      <xdr:col>1</xdr:col>
      <xdr:colOff>19050</xdr:colOff>
      <xdr:row>57</xdr:row>
      <xdr:rowOff>0</xdr:rowOff>
    </xdr:from>
    <xdr:to>
      <xdr:col>9</xdr:col>
      <xdr:colOff>828675</xdr:colOff>
      <xdr:row>57</xdr:row>
      <xdr:rowOff>0</xdr:rowOff>
    </xdr:to>
    <xdr:sp>
      <xdr:nvSpPr>
        <xdr:cNvPr id="127" name="TextBox 134"/>
        <xdr:cNvSpPr txBox="1">
          <a:spLocks noChangeArrowheads="1"/>
        </xdr:cNvSpPr>
      </xdr:nvSpPr>
      <xdr:spPr>
        <a:xfrm>
          <a:off x="361950" y="9315450"/>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5th May 2006 in respect of the Proposed Sale and Leaseback of two (2) plots of leasehold land held under HS(M)13244A, PT20104 and HS(M)13245A, PT20105 in the Mukim of Kajang, District of Hulu Langat, Selangor Darul Ehsan together with the buildings erected thereon with Amanah Raya Berhad is currently in the process of implementating the proposal.</a:t>
          </a:r>
        </a:p>
      </xdr:txBody>
    </xdr:sp>
    <xdr:clientData/>
  </xdr:twoCellAnchor>
  <xdr:twoCellAnchor>
    <xdr:from>
      <xdr:col>1</xdr:col>
      <xdr:colOff>285750</xdr:colOff>
      <xdr:row>82</xdr:row>
      <xdr:rowOff>0</xdr:rowOff>
    </xdr:from>
    <xdr:to>
      <xdr:col>10</xdr:col>
      <xdr:colOff>19050</xdr:colOff>
      <xdr:row>82</xdr:row>
      <xdr:rowOff>0</xdr:rowOff>
    </xdr:to>
    <xdr:sp>
      <xdr:nvSpPr>
        <xdr:cNvPr id="128" name="TextBox 135"/>
        <xdr:cNvSpPr txBox="1">
          <a:spLocks noChangeArrowheads="1"/>
        </xdr:cNvSpPr>
      </xdr:nvSpPr>
      <xdr:spPr>
        <a:xfrm>
          <a:off x="628650" y="1338262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the Company provide an irrevocable Bank Guarantee in favour of Affin for the sum of RM0.621 million being half of the judgment sum that was obtained by Affin on 23rd April 2003;</a:t>
          </a:r>
        </a:p>
      </xdr:txBody>
    </xdr:sp>
    <xdr:clientData/>
  </xdr:twoCellAnchor>
  <xdr:twoCellAnchor>
    <xdr:from>
      <xdr:col>1</xdr:col>
      <xdr:colOff>276225</xdr:colOff>
      <xdr:row>82</xdr:row>
      <xdr:rowOff>0</xdr:rowOff>
    </xdr:from>
    <xdr:to>
      <xdr:col>9</xdr:col>
      <xdr:colOff>847725</xdr:colOff>
      <xdr:row>82</xdr:row>
      <xdr:rowOff>0</xdr:rowOff>
    </xdr:to>
    <xdr:sp>
      <xdr:nvSpPr>
        <xdr:cNvPr id="129" name="TextBox 136"/>
        <xdr:cNvSpPr txBox="1">
          <a:spLocks noChangeArrowheads="1"/>
        </xdr:cNvSpPr>
      </xdr:nvSpPr>
      <xdr:spPr>
        <a:xfrm>
          <a:off x="619125" y="1338262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1</xdr:col>
      <xdr:colOff>28575</xdr:colOff>
      <xdr:row>82</xdr:row>
      <xdr:rowOff>0</xdr:rowOff>
    </xdr:from>
    <xdr:to>
      <xdr:col>9</xdr:col>
      <xdr:colOff>857250</xdr:colOff>
      <xdr:row>85</xdr:row>
      <xdr:rowOff>47625</xdr:rowOff>
    </xdr:to>
    <xdr:sp>
      <xdr:nvSpPr>
        <xdr:cNvPr id="130" name="TextBox 137"/>
        <xdr:cNvSpPr txBox="1">
          <a:spLocks noChangeArrowheads="1"/>
        </xdr:cNvSpPr>
      </xdr:nvSpPr>
      <xdr:spPr>
        <a:xfrm>
          <a:off x="371475" y="13382625"/>
          <a:ext cx="6153150" cy="5334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18th July 2006, the Court of Appeal has disallowed Affin's motion to strike out CIQ's appeal with costs. The matter is now set for Case Management on 12th September 2006 in order to fix a date(s) for the hearing of the Appeal.</a:t>
          </a:r>
        </a:p>
      </xdr:txBody>
    </xdr:sp>
    <xdr:clientData/>
  </xdr:twoCellAnchor>
  <xdr:twoCellAnchor>
    <xdr:from>
      <xdr:col>1</xdr:col>
      <xdr:colOff>19050</xdr:colOff>
      <xdr:row>46</xdr:row>
      <xdr:rowOff>142875</xdr:rowOff>
    </xdr:from>
    <xdr:to>
      <xdr:col>9</xdr:col>
      <xdr:colOff>838200</xdr:colOff>
      <xdr:row>50</xdr:row>
      <xdr:rowOff>0</xdr:rowOff>
    </xdr:to>
    <xdr:sp>
      <xdr:nvSpPr>
        <xdr:cNvPr id="131" name="TextBox 138"/>
        <xdr:cNvSpPr txBox="1">
          <a:spLocks noChangeArrowheads="1"/>
        </xdr:cNvSpPr>
      </xdr:nvSpPr>
      <xdr:spPr>
        <a:xfrm>
          <a:off x="361950" y="7677150"/>
          <a:ext cx="6143625" cy="5048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sales of unquoted investment or properties for the current quarter except for the disposal of (2) two  plots of leasehold land together with the buildings erected thereon from the sale and leaseback exercise approved by the shareholders at the Extraordinary General Meeting on 5th May 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52"/>
  <sheetViews>
    <sheetView view="pageBreakPreview" zoomScale="60" workbookViewId="0" topLeftCell="A2">
      <selection activeCell="O27" sqref="O27"/>
    </sheetView>
  </sheetViews>
  <sheetFormatPr defaultColWidth="9.140625" defaultRowHeight="12.75"/>
  <cols>
    <col min="1" max="1" width="2.421875" style="1" customWidth="1"/>
    <col min="2" max="2" width="3.28125" style="1" customWidth="1"/>
    <col min="3" max="3" width="9.140625" style="1" customWidth="1"/>
    <col min="4" max="4" width="18.2812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5.140625" style="1" customWidth="1"/>
    <col min="12" max="12" width="2.57421875" style="1" customWidth="1"/>
    <col min="13" max="13" width="9.140625" style="1" customWidth="1"/>
    <col min="14" max="15" width="10.140625" style="1" bestFit="1" customWidth="1"/>
    <col min="16" max="16384" width="9.140625" style="1" customWidth="1"/>
  </cols>
  <sheetData>
    <row r="1" ht="12.75">
      <c r="K1" s="59"/>
    </row>
    <row r="2" spans="1:5" ht="15.75">
      <c r="A2" s="16" t="s">
        <v>44</v>
      </c>
      <c r="B2" s="7"/>
      <c r="D2"/>
      <c r="E2" s="45" t="s">
        <v>116</v>
      </c>
    </row>
    <row r="3" spans="1:2" ht="12.75">
      <c r="A3" s="12" t="s">
        <v>1</v>
      </c>
      <c r="B3" s="8" t="s">
        <v>206</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207</v>
      </c>
    </row>
    <row r="7" ht="12.75">
      <c r="A7" s="4" t="s">
        <v>161</v>
      </c>
    </row>
    <row r="9" ht="18.75">
      <c r="A9" s="17" t="s">
        <v>115</v>
      </c>
    </row>
    <row r="10" ht="12.75">
      <c r="A10" s="4"/>
    </row>
    <row r="11" spans="5:11" ht="12.75">
      <c r="E11" s="71" t="s">
        <v>39</v>
      </c>
      <c r="F11" s="71"/>
      <c r="G11" s="71"/>
      <c r="I11" s="71" t="s">
        <v>42</v>
      </c>
      <c r="J11" s="71"/>
      <c r="K11" s="71"/>
    </row>
    <row r="12" spans="5:11" ht="12.75">
      <c r="E12" s="10" t="s">
        <v>37</v>
      </c>
      <c r="F12" s="10"/>
      <c r="G12" s="10" t="s">
        <v>37</v>
      </c>
      <c r="I12" s="10" t="s">
        <v>40</v>
      </c>
      <c r="J12" s="10"/>
      <c r="K12" s="10" t="s">
        <v>40</v>
      </c>
    </row>
    <row r="13" spans="5:11" ht="12.75">
      <c r="E13" s="10" t="s">
        <v>38</v>
      </c>
      <c r="F13" s="10"/>
      <c r="G13" s="10" t="s">
        <v>38</v>
      </c>
      <c r="I13" s="10" t="s">
        <v>41</v>
      </c>
      <c r="J13" s="10"/>
      <c r="K13" s="10" t="s">
        <v>41</v>
      </c>
    </row>
    <row r="14" spans="5:11" ht="12.75">
      <c r="E14" s="33" t="s">
        <v>208</v>
      </c>
      <c r="F14" s="33"/>
      <c r="G14" s="33" t="s">
        <v>158</v>
      </c>
      <c r="H14" s="2"/>
      <c r="I14" s="33" t="str">
        <f>+E14</f>
        <v>30.06.2006</v>
      </c>
      <c r="J14" s="33"/>
      <c r="K14" s="33" t="str">
        <f>+G14</f>
        <v>30.06.2005</v>
      </c>
    </row>
    <row r="15" spans="5:11" ht="12.75">
      <c r="E15" s="10" t="s">
        <v>43</v>
      </c>
      <c r="F15" s="2"/>
      <c r="G15" s="10" t="s">
        <v>43</v>
      </c>
      <c r="I15" s="10" t="s">
        <v>43</v>
      </c>
      <c r="J15" s="2"/>
      <c r="K15" s="10" t="s">
        <v>43</v>
      </c>
    </row>
    <row r="16" spans="14:16" ht="12.75">
      <c r="N16" s="6"/>
      <c r="O16" s="6"/>
      <c r="P16" s="6"/>
    </row>
    <row r="17" spans="2:16" ht="12.75">
      <c r="B17" s="1" t="s">
        <v>0</v>
      </c>
      <c r="E17" s="1">
        <v>53978</v>
      </c>
      <c r="G17" s="1">
        <v>54714</v>
      </c>
      <c r="I17" s="1">
        <v>222160</v>
      </c>
      <c r="K17" s="1">
        <v>267975</v>
      </c>
      <c r="N17" s="6"/>
      <c r="O17" s="6"/>
      <c r="P17" s="6"/>
    </row>
    <row r="18" spans="2:16" ht="12.75">
      <c r="B18" s="4" t="s">
        <v>6</v>
      </c>
      <c r="E18" s="3">
        <f>-30680-24</f>
        <v>-30704</v>
      </c>
      <c r="F18" s="6"/>
      <c r="G18" s="3">
        <v>-42467</v>
      </c>
      <c r="I18" s="3">
        <v>-138787</v>
      </c>
      <c r="J18" s="6"/>
      <c r="K18" s="3">
        <v>-184578</v>
      </c>
      <c r="N18" s="6"/>
      <c r="O18" s="6"/>
      <c r="P18" s="6"/>
    </row>
    <row r="19" spans="14:16" ht="12.75">
      <c r="N19" s="6"/>
      <c r="O19" s="6"/>
      <c r="P19" s="6"/>
    </row>
    <row r="20" spans="2:16" ht="12.75">
      <c r="B20" s="4" t="s">
        <v>7</v>
      </c>
      <c r="E20" s="1">
        <f>SUM(E17:E18)</f>
        <v>23274</v>
      </c>
      <c r="G20" s="1">
        <f>SUM(G17:G18)</f>
        <v>12247</v>
      </c>
      <c r="I20" s="1">
        <f>SUM(I17:I18)</f>
        <v>83373</v>
      </c>
      <c r="K20" s="1">
        <f>SUM(K17:K18)</f>
        <v>83397</v>
      </c>
      <c r="N20" s="6"/>
      <c r="O20" s="6"/>
      <c r="P20" s="6"/>
    </row>
    <row r="21" spans="14:16" ht="12.75">
      <c r="N21" s="6"/>
      <c r="O21" s="6"/>
      <c r="P21" s="6"/>
    </row>
    <row r="22" spans="2:16" ht="12.75">
      <c r="B22" s="4" t="s">
        <v>2</v>
      </c>
      <c r="E22" s="1">
        <v>-28401</v>
      </c>
      <c r="G22" s="1">
        <v>-13356</v>
      </c>
      <c r="I22" s="1">
        <v>-102563</v>
      </c>
      <c r="K22" s="1">
        <f>-36651-35685</f>
        <v>-72336</v>
      </c>
      <c r="N22" s="6"/>
      <c r="O22" s="6"/>
      <c r="P22" s="6"/>
    </row>
    <row r="23" spans="2:21" ht="12.75">
      <c r="B23" s="4" t="s">
        <v>209</v>
      </c>
      <c r="E23" s="1">
        <v>0</v>
      </c>
      <c r="G23" s="1">
        <v>-11550</v>
      </c>
      <c r="I23" s="1">
        <v>-410</v>
      </c>
      <c r="K23" s="1">
        <v>-12049</v>
      </c>
      <c r="N23" s="6"/>
      <c r="O23" s="6"/>
      <c r="P23" s="6"/>
      <c r="U23" s="4" t="s">
        <v>124</v>
      </c>
    </row>
    <row r="24" spans="2:16" ht="12.75">
      <c r="B24" s="4" t="s">
        <v>8</v>
      </c>
      <c r="E24" s="3">
        <v>10980</v>
      </c>
      <c r="F24" s="6"/>
      <c r="G24" s="3">
        <v>1792</v>
      </c>
      <c r="I24" s="3">
        <v>19746</v>
      </c>
      <c r="J24" s="6"/>
      <c r="K24" s="3">
        <v>3776</v>
      </c>
      <c r="N24" s="6"/>
      <c r="O24" s="6"/>
      <c r="P24" s="6"/>
    </row>
    <row r="25" spans="2:16" ht="12.75">
      <c r="B25" s="4"/>
      <c r="N25" s="6"/>
      <c r="O25" s="6"/>
      <c r="P25" s="6"/>
    </row>
    <row r="26" spans="2:16" ht="12.75">
      <c r="B26" s="4" t="s">
        <v>229</v>
      </c>
      <c r="E26" s="1">
        <f>SUM(E20:E24)</f>
        <v>5853</v>
      </c>
      <c r="G26" s="1">
        <f>SUM(G20:G24)</f>
        <v>-10867</v>
      </c>
      <c r="I26" s="1">
        <f>SUM(I20:I24)</f>
        <v>146</v>
      </c>
      <c r="K26" s="1">
        <f>SUM(K20:K24)</f>
        <v>2788</v>
      </c>
      <c r="N26" s="6"/>
      <c r="O26" s="6"/>
      <c r="P26" s="6"/>
    </row>
    <row r="27" spans="14:16" ht="12.75">
      <c r="N27" s="6"/>
      <c r="O27" s="6"/>
      <c r="P27" s="6"/>
    </row>
    <row r="28" spans="2:16" ht="12.75">
      <c r="B28" s="4" t="s">
        <v>3</v>
      </c>
      <c r="E28" s="1">
        <v>-1184</v>
      </c>
      <c r="G28" s="1">
        <v>-1202</v>
      </c>
      <c r="I28" s="1">
        <v>-5281</v>
      </c>
      <c r="K28" s="1">
        <v>-4501</v>
      </c>
      <c r="N28" s="6"/>
      <c r="O28" s="6"/>
      <c r="P28" s="6"/>
    </row>
    <row r="29" spans="2:16" ht="12.75">
      <c r="B29" s="4" t="s">
        <v>4</v>
      </c>
      <c r="E29" s="47">
        <v>0</v>
      </c>
      <c r="F29" s="6"/>
      <c r="G29" s="3">
        <v>0</v>
      </c>
      <c r="I29" s="47">
        <v>0</v>
      </c>
      <c r="J29" s="6"/>
      <c r="K29" s="3">
        <v>-105</v>
      </c>
      <c r="N29" s="6"/>
      <c r="O29" s="6"/>
      <c r="P29" s="6"/>
    </row>
    <row r="30" spans="2:16" ht="12.75">
      <c r="B30" s="4"/>
      <c r="E30" s="6"/>
      <c r="F30" s="6"/>
      <c r="G30" s="6"/>
      <c r="I30" s="6"/>
      <c r="J30" s="6"/>
      <c r="K30" s="6"/>
      <c r="N30" s="6"/>
      <c r="O30" s="6"/>
      <c r="P30" s="6"/>
    </row>
    <row r="31" spans="2:16" ht="12.75">
      <c r="B31" s="4" t="s">
        <v>212</v>
      </c>
      <c r="E31" s="1">
        <f>SUM(E26:E29)</f>
        <v>4669</v>
      </c>
      <c r="G31" s="1">
        <f>SUM(G26:G29)</f>
        <v>-12069</v>
      </c>
      <c r="I31" s="1">
        <f>SUM(I26:I29)</f>
        <v>-5135</v>
      </c>
      <c r="K31" s="1">
        <f>SUM(K26:K29)</f>
        <v>-1818</v>
      </c>
      <c r="N31" s="6"/>
      <c r="O31" s="6"/>
      <c r="P31" s="6"/>
    </row>
    <row r="32" spans="14:16" ht="12.75">
      <c r="N32" s="6"/>
      <c r="O32" s="6"/>
      <c r="P32" s="6"/>
    </row>
    <row r="33" spans="2:16" ht="12.75">
      <c r="B33" s="4" t="s">
        <v>5</v>
      </c>
      <c r="E33" s="47">
        <v>1750</v>
      </c>
      <c r="F33" s="6"/>
      <c r="G33" s="3">
        <v>3982</v>
      </c>
      <c r="I33" s="47">
        <v>1397</v>
      </c>
      <c r="J33" s="6"/>
      <c r="K33" s="3">
        <v>2608</v>
      </c>
      <c r="N33" s="6"/>
      <c r="O33" s="6"/>
      <c r="P33" s="6"/>
    </row>
    <row r="34" spans="2:16" ht="12.75">
      <c r="B34" s="4"/>
      <c r="E34" s="6"/>
      <c r="F34" s="6"/>
      <c r="G34" s="6"/>
      <c r="I34" s="6"/>
      <c r="J34" s="6"/>
      <c r="K34" s="6"/>
      <c r="N34" s="6"/>
      <c r="O34" s="6"/>
      <c r="P34" s="6"/>
    </row>
    <row r="35" spans="2:16" ht="12.75">
      <c r="B35" s="4" t="s">
        <v>213</v>
      </c>
      <c r="E35" s="48">
        <f>SUM(E31:E33)</f>
        <v>6419</v>
      </c>
      <c r="G35" s="1">
        <f>SUM(G31:G33)</f>
        <v>-8087</v>
      </c>
      <c r="I35" s="48">
        <f>SUM(I31:I33)</f>
        <v>-3738</v>
      </c>
      <c r="K35" s="1">
        <f>SUM(K31:K33)</f>
        <v>790</v>
      </c>
      <c r="N35" s="6"/>
      <c r="O35" s="6"/>
      <c r="P35" s="6"/>
    </row>
    <row r="36" spans="14:16" ht="12.75">
      <c r="N36" s="6"/>
      <c r="O36" s="6"/>
      <c r="P36" s="6"/>
    </row>
    <row r="37" spans="2:16" ht="12.75">
      <c r="B37" s="4" t="s">
        <v>167</v>
      </c>
      <c r="E37" s="3">
        <v>6</v>
      </c>
      <c r="F37" s="6"/>
      <c r="G37" s="3">
        <v>-6</v>
      </c>
      <c r="I37" s="3">
        <v>-26</v>
      </c>
      <c r="J37" s="6"/>
      <c r="K37" s="3">
        <v>-24</v>
      </c>
      <c r="N37" s="6"/>
      <c r="O37" s="6"/>
      <c r="P37" s="6"/>
    </row>
    <row r="38" spans="2:16" ht="12.75">
      <c r="B38" s="4"/>
      <c r="E38" s="6"/>
      <c r="F38" s="6"/>
      <c r="G38" s="6"/>
      <c r="I38" s="6"/>
      <c r="J38" s="6"/>
      <c r="K38" s="6"/>
      <c r="N38" s="6"/>
      <c r="O38" s="6"/>
      <c r="P38" s="6"/>
    </row>
    <row r="39" spans="2:16" ht="13.5" thickBot="1">
      <c r="B39" s="4" t="s">
        <v>214</v>
      </c>
      <c r="E39" s="49">
        <f>SUM(E35:E37)</f>
        <v>6425</v>
      </c>
      <c r="F39" s="6"/>
      <c r="G39" s="9">
        <f>SUM(G35:G37)</f>
        <v>-8093</v>
      </c>
      <c r="I39" s="49">
        <f>SUM(I35:I37)</f>
        <v>-3764</v>
      </c>
      <c r="J39" s="6"/>
      <c r="K39" s="9">
        <f>SUM(K35:K37)</f>
        <v>766</v>
      </c>
      <c r="N39" s="6"/>
      <c r="O39" s="6"/>
      <c r="P39" s="6"/>
    </row>
    <row r="40" spans="14:16" ht="13.5" thickTop="1">
      <c r="N40" s="6"/>
      <c r="O40" s="6"/>
      <c r="P40" s="6"/>
    </row>
    <row r="41" spans="5:16" ht="12.75">
      <c r="E41" s="10" t="s">
        <v>117</v>
      </c>
      <c r="G41" s="10" t="s">
        <v>117</v>
      </c>
      <c r="I41" s="10" t="s">
        <v>117</v>
      </c>
      <c r="K41" s="10" t="s">
        <v>117</v>
      </c>
      <c r="N41" s="6"/>
      <c r="O41" s="6"/>
      <c r="P41" s="6"/>
    </row>
    <row r="42" ht="12.75">
      <c r="B42" s="4" t="s">
        <v>136</v>
      </c>
    </row>
    <row r="43" spans="2:12" ht="12.75">
      <c r="B43" s="5" t="s">
        <v>1</v>
      </c>
      <c r="C43" s="4" t="s">
        <v>137</v>
      </c>
      <c r="E43" s="50">
        <f>+'NTA-B'!G101</f>
        <v>4.957293973319342</v>
      </c>
      <c r="F43" s="41"/>
      <c r="G43" s="37">
        <f>+'NTA-B'!H101</f>
        <v>-6.2442614982215465</v>
      </c>
      <c r="H43" s="54"/>
      <c r="I43" s="50">
        <f>+'NTA-B'!I101</f>
        <v>-2.904164126937588</v>
      </c>
      <c r="J43" s="41"/>
      <c r="K43" s="37">
        <f>+'NTA-B'!J101</f>
        <v>0.5910174604766717</v>
      </c>
      <c r="L43" s="5"/>
    </row>
    <row r="44" spans="2:11" ht="12.75">
      <c r="B44" s="5" t="s">
        <v>1</v>
      </c>
      <c r="C44" s="4" t="s">
        <v>138</v>
      </c>
      <c r="E44" s="50">
        <v>0</v>
      </c>
      <c r="F44" s="41"/>
      <c r="G44" s="37">
        <v>0</v>
      </c>
      <c r="H44" s="41"/>
      <c r="I44" s="50">
        <v>0</v>
      </c>
      <c r="J44" s="41"/>
      <c r="K44" s="37">
        <v>0</v>
      </c>
    </row>
    <row r="45" spans="2:11" ht="12.75">
      <c r="B45" s="5"/>
      <c r="C45" s="4"/>
      <c r="E45" s="50"/>
      <c r="F45" s="41"/>
      <c r="G45" s="37"/>
      <c r="H45" s="41"/>
      <c r="I45" s="50"/>
      <c r="J45" s="41"/>
      <c r="K45" s="37"/>
    </row>
    <row r="46" spans="2:11" ht="12.75">
      <c r="B46" s="4" t="s">
        <v>202</v>
      </c>
      <c r="C46" s="4"/>
      <c r="E46" s="50"/>
      <c r="F46" s="41"/>
      <c r="G46" s="37"/>
      <c r="H46" s="41"/>
      <c r="I46" s="50"/>
      <c r="J46" s="41"/>
      <c r="K46" s="37"/>
    </row>
    <row r="47" spans="2:11" ht="12.75">
      <c r="B47" s="5"/>
      <c r="C47" s="4"/>
      <c r="E47" s="50"/>
      <c r="F47" s="41"/>
      <c r="G47" s="37"/>
      <c r="H47" s="41"/>
      <c r="I47" s="50"/>
      <c r="J47" s="41"/>
      <c r="K47" s="37"/>
    </row>
    <row r="48" spans="2:11" ht="12.75">
      <c r="B48" s="5"/>
      <c r="C48" s="4"/>
      <c r="E48" s="50"/>
      <c r="F48" s="41"/>
      <c r="G48" s="37"/>
      <c r="H48" s="41"/>
      <c r="I48" s="50"/>
      <c r="J48" s="41"/>
      <c r="K48" s="37"/>
    </row>
    <row r="49" spans="2:11" ht="12.75">
      <c r="B49" s="5"/>
      <c r="C49" s="4"/>
      <c r="E49" s="50"/>
      <c r="F49" s="41"/>
      <c r="G49" s="37"/>
      <c r="H49" s="41"/>
      <c r="I49" s="50"/>
      <c r="J49" s="41"/>
      <c r="K49" s="37"/>
    </row>
    <row r="50" spans="2:11" ht="12.75">
      <c r="B50" s="8"/>
      <c r="C50" s="4"/>
      <c r="E50" s="50"/>
      <c r="F50" s="41"/>
      <c r="G50" s="37"/>
      <c r="H50" s="41"/>
      <c r="I50" s="50"/>
      <c r="J50" s="41"/>
      <c r="K50" s="37"/>
    </row>
    <row r="51" spans="2:11" ht="12.75">
      <c r="B51" s="8"/>
      <c r="C51" s="4"/>
      <c r="E51" s="50"/>
      <c r="F51" s="41"/>
      <c r="G51" s="37"/>
      <c r="H51" s="41"/>
      <c r="I51" s="50"/>
      <c r="J51" s="41"/>
      <c r="K51" s="37"/>
    </row>
    <row r="52" spans="2:11" ht="12.75">
      <c r="B52" s="8"/>
      <c r="C52" s="4"/>
      <c r="E52" s="50"/>
      <c r="F52" s="41"/>
      <c r="G52" s="37"/>
      <c r="H52" s="41"/>
      <c r="I52" s="50"/>
      <c r="J52" s="41"/>
      <c r="K52" s="37"/>
    </row>
  </sheetData>
  <mergeCells count="2">
    <mergeCell ref="E11:G11"/>
    <mergeCell ref="I11:K11"/>
  </mergeCells>
  <printOptions horizontalCentered="1"/>
  <pageMargins left="0.75" right="0.75" top="0.5" bottom="0.5" header="0.5" footer="0.5"/>
  <pageSetup fitToHeight="1" fitToWidth="1" horizontalDpi="600" verticalDpi="600" orientation="portrait"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64"/>
  <sheetViews>
    <sheetView view="pageBreakPreview" zoomScale="60" workbookViewId="0" topLeftCell="A11">
      <selection activeCell="B18" sqref="B18"/>
    </sheetView>
  </sheetViews>
  <sheetFormatPr defaultColWidth="9.140625" defaultRowHeight="12.75"/>
  <cols>
    <col min="1" max="1" width="3.140625" style="1" customWidth="1"/>
    <col min="2" max="3" width="9.140625" style="1" customWidth="1"/>
    <col min="4" max="4" width="12.00390625" style="1" customWidth="1"/>
    <col min="5" max="5" width="9.28125" style="1" customWidth="1"/>
    <col min="6" max="6" width="9.57421875" style="1" customWidth="1"/>
    <col min="7" max="7" width="13.8515625" style="1" customWidth="1"/>
    <col min="8" max="8" width="3.28125" style="1" customWidth="1"/>
    <col min="9" max="9" width="13.00390625" style="1" customWidth="1"/>
    <col min="10" max="10" width="10.28125" style="1" customWidth="1"/>
    <col min="11" max="16384" width="9.140625" style="1" customWidth="1"/>
  </cols>
  <sheetData>
    <row r="1" spans="9:10" ht="12.75">
      <c r="I1" s="72"/>
      <c r="J1" s="72"/>
    </row>
    <row r="2" spans="1:5" ht="15.75">
      <c r="A2" s="16" t="s">
        <v>44</v>
      </c>
      <c r="E2" s="45" t="s">
        <v>116</v>
      </c>
    </row>
    <row r="3" spans="1:2" ht="12.75">
      <c r="A3" s="30" t="s">
        <v>1</v>
      </c>
      <c r="B3" s="8" t="str">
        <f>+'IS'!B3</f>
        <v>Quarterly Report on consolidated results for the fourth financial quarter ended 30th June 2006</v>
      </c>
    </row>
    <row r="4" spans="1:10" ht="13.5" thickBot="1">
      <c r="A4" s="31"/>
      <c r="B4" s="32"/>
      <c r="C4" s="11"/>
      <c r="D4" s="11"/>
      <c r="E4" s="11"/>
      <c r="F4" s="11"/>
      <c r="G4" s="11"/>
      <c r="H4" s="11"/>
      <c r="I4" s="11"/>
      <c r="J4" s="11"/>
    </row>
    <row r="6" ht="18.75">
      <c r="A6" s="17" t="s">
        <v>154</v>
      </c>
    </row>
    <row r="7" ht="12.75">
      <c r="A7" s="4"/>
    </row>
    <row r="8" spans="1:9" ht="12.75">
      <c r="A8" s="4"/>
      <c r="G8" s="10" t="s">
        <v>45</v>
      </c>
      <c r="I8" s="10" t="s">
        <v>47</v>
      </c>
    </row>
    <row r="9" spans="1:9" ht="12.75">
      <c r="A9" s="4"/>
      <c r="G9" s="10" t="s">
        <v>46</v>
      </c>
      <c r="I9" s="10" t="s">
        <v>46</v>
      </c>
    </row>
    <row r="10" spans="1:9" ht="12.75">
      <c r="A10" s="4"/>
      <c r="G10" s="33" t="str">
        <f>+'IS'!I14</f>
        <v>30.06.2006</v>
      </c>
      <c r="I10" s="33" t="s">
        <v>158</v>
      </c>
    </row>
    <row r="11" spans="7:9" ht="12.75">
      <c r="G11" s="10" t="s">
        <v>43</v>
      </c>
      <c r="I11" s="10" t="s">
        <v>43</v>
      </c>
    </row>
    <row r="12" spans="7:9" ht="12.75">
      <c r="G12" s="10"/>
      <c r="I12" s="10"/>
    </row>
    <row r="13" ht="12.75">
      <c r="A13" s="48" t="s">
        <v>151</v>
      </c>
    </row>
    <row r="14" spans="2:9" ht="12.75">
      <c r="B14" s="1" t="s">
        <v>9</v>
      </c>
      <c r="G14" s="1">
        <v>78730</v>
      </c>
      <c r="I14" s="1">
        <v>96755</v>
      </c>
    </row>
    <row r="15" spans="2:9" ht="12.75">
      <c r="B15" s="4" t="s">
        <v>11</v>
      </c>
      <c r="G15" s="1">
        <v>21</v>
      </c>
      <c r="I15" s="1">
        <v>21</v>
      </c>
    </row>
    <row r="16" spans="2:9" ht="12.75">
      <c r="B16" s="4" t="s">
        <v>10</v>
      </c>
      <c r="G16" s="1">
        <v>47548</v>
      </c>
      <c r="I16" s="1">
        <v>47548</v>
      </c>
    </row>
    <row r="17" spans="2:9" ht="12.75">
      <c r="B17" s="4" t="s">
        <v>135</v>
      </c>
      <c r="G17" s="1">
        <v>5200</v>
      </c>
      <c r="I17" s="1">
        <v>5520</v>
      </c>
    </row>
    <row r="18" spans="2:9" ht="12.75">
      <c r="B18" s="4" t="s">
        <v>230</v>
      </c>
      <c r="G18" s="1">
        <v>282</v>
      </c>
      <c r="I18" s="1">
        <v>6404</v>
      </c>
    </row>
    <row r="19" spans="2:9" ht="12.75">
      <c r="B19" s="4" t="s">
        <v>162</v>
      </c>
      <c r="G19" s="48">
        <v>3950</v>
      </c>
      <c r="I19" s="1">
        <v>2554</v>
      </c>
    </row>
    <row r="20" spans="1:9" ht="12.75">
      <c r="A20" s="4"/>
      <c r="G20" s="38">
        <f>SUM(G14:G19)</f>
        <v>135731</v>
      </c>
      <c r="I20" s="38">
        <f>SUM(I14:I19)</f>
        <v>158802</v>
      </c>
    </row>
    <row r="21" ht="12.75">
      <c r="A21" s="48"/>
    </row>
    <row r="22" ht="12.75">
      <c r="A22" s="48" t="s">
        <v>106</v>
      </c>
    </row>
    <row r="23" spans="2:9" ht="12.75">
      <c r="B23" s="4" t="s">
        <v>12</v>
      </c>
      <c r="G23" s="34">
        <v>18626</v>
      </c>
      <c r="I23" s="34">
        <v>26121</v>
      </c>
    </row>
    <row r="24" spans="2:9" ht="12.75">
      <c r="B24" s="4" t="s">
        <v>13</v>
      </c>
      <c r="G24" s="35">
        <v>53839</v>
      </c>
      <c r="I24" s="35">
        <v>65494</v>
      </c>
    </row>
    <row r="25" spans="2:9" ht="12.75">
      <c r="B25" s="4" t="s">
        <v>104</v>
      </c>
      <c r="G25" s="35">
        <v>986</v>
      </c>
      <c r="I25" s="35">
        <v>1011</v>
      </c>
    </row>
    <row r="26" spans="2:9" ht="12.75">
      <c r="B26" s="4" t="s">
        <v>14</v>
      </c>
      <c r="G26" s="36">
        <v>7977</v>
      </c>
      <c r="I26" s="36">
        <v>3765</v>
      </c>
    </row>
    <row r="27" spans="7:9" ht="12.75">
      <c r="G27" s="46">
        <f>SUM(G23:G26)</f>
        <v>81428</v>
      </c>
      <c r="I27" s="46">
        <f>SUM(I23:I26)</f>
        <v>96391</v>
      </c>
    </row>
    <row r="28" spans="7:9" ht="12.75">
      <c r="G28" s="6"/>
      <c r="I28" s="6"/>
    </row>
    <row r="29" ht="12.75">
      <c r="A29" s="48" t="s">
        <v>15</v>
      </c>
    </row>
    <row r="30" spans="2:9" ht="12.75">
      <c r="B30" s="4" t="s">
        <v>16</v>
      </c>
      <c r="G30" s="34">
        <v>45649</v>
      </c>
      <c r="I30" s="34">
        <v>56115</v>
      </c>
    </row>
    <row r="31" spans="2:9" ht="12.75">
      <c r="B31" s="4" t="s">
        <v>183</v>
      </c>
      <c r="G31" s="35">
        <v>3521</v>
      </c>
      <c r="I31" s="35">
        <v>2665</v>
      </c>
    </row>
    <row r="32" spans="2:9" ht="12.75">
      <c r="B32" s="4" t="s">
        <v>103</v>
      </c>
      <c r="G32" s="35">
        <v>4686</v>
      </c>
      <c r="I32" s="35">
        <v>11538</v>
      </c>
    </row>
    <row r="33" spans="2:9" ht="12.75">
      <c r="B33" s="4" t="s">
        <v>192</v>
      </c>
      <c r="G33" s="35">
        <v>61915</v>
      </c>
      <c r="I33" s="35">
        <v>77122</v>
      </c>
    </row>
    <row r="34" spans="2:9" ht="12.75">
      <c r="B34" s="4" t="s">
        <v>5</v>
      </c>
      <c r="G34" s="36">
        <v>2</v>
      </c>
      <c r="I34" s="36">
        <v>32</v>
      </c>
    </row>
    <row r="35" spans="7:9" ht="12.75">
      <c r="G35" s="46">
        <f>SUM(G30:G34)</f>
        <v>115773</v>
      </c>
      <c r="I35" s="46">
        <f>SUM(I30:I34)</f>
        <v>147472</v>
      </c>
    </row>
    <row r="36" spans="7:9" ht="12.75">
      <c r="G36" s="6"/>
      <c r="I36" s="6"/>
    </row>
    <row r="37" spans="1:9" ht="12.75">
      <c r="A37" s="4" t="s">
        <v>99</v>
      </c>
      <c r="G37" s="1">
        <f>+G27-G35</f>
        <v>-34345</v>
      </c>
      <c r="I37" s="1">
        <f>+I27-I35</f>
        <v>-51081</v>
      </c>
    </row>
    <row r="38" spans="7:9" ht="12.75">
      <c r="G38" s="3"/>
      <c r="I38" s="3"/>
    </row>
    <row r="40" spans="7:9" ht="13.5" thickBot="1">
      <c r="G40" s="9">
        <f>+G37+G20</f>
        <v>101386</v>
      </c>
      <c r="I40" s="9">
        <f>+I37+I20</f>
        <v>107721</v>
      </c>
    </row>
    <row r="41" ht="13.5" thickTop="1"/>
    <row r="42" ht="12.75">
      <c r="A42" s="4" t="s">
        <v>152</v>
      </c>
    </row>
    <row r="44" spans="1:9" ht="12.75">
      <c r="A44" s="4" t="s">
        <v>17</v>
      </c>
      <c r="G44" s="1">
        <v>129607</v>
      </c>
      <c r="I44" s="1">
        <v>129607</v>
      </c>
    </row>
    <row r="45" spans="1:9" ht="12.75">
      <c r="A45" s="4" t="s">
        <v>18</v>
      </c>
      <c r="G45" s="47">
        <f>+SE!J17-SE!E17</f>
        <v>-48155</v>
      </c>
      <c r="I45" s="3">
        <v>-44391</v>
      </c>
    </row>
    <row r="46" spans="1:9" ht="12.75">
      <c r="A46" s="4" t="s">
        <v>19</v>
      </c>
      <c r="G46" s="48">
        <f>SUM(G44:G45)</f>
        <v>81452</v>
      </c>
      <c r="I46" s="1">
        <f>SUM(I44:I45)</f>
        <v>85216</v>
      </c>
    </row>
    <row r="48" spans="1:9" ht="12.75">
      <c r="A48" s="4" t="s">
        <v>36</v>
      </c>
      <c r="G48" s="1">
        <v>1079</v>
      </c>
      <c r="I48" s="1">
        <v>1054</v>
      </c>
    </row>
    <row r="50" ht="12.75">
      <c r="A50" s="4" t="s">
        <v>20</v>
      </c>
    </row>
    <row r="51" spans="2:9" ht="12.75">
      <c r="B51" s="4" t="s">
        <v>192</v>
      </c>
      <c r="G51" s="1">
        <v>3596</v>
      </c>
      <c r="I51" s="1">
        <f>1202+3597+45</f>
        <v>4844</v>
      </c>
    </row>
    <row r="52" spans="2:9" ht="12.75">
      <c r="B52" s="4" t="s">
        <v>183</v>
      </c>
      <c r="G52" s="1">
        <v>7474</v>
      </c>
      <c r="I52" s="1">
        <v>8990</v>
      </c>
    </row>
    <row r="53" spans="2:9" ht="12.75">
      <c r="B53" s="4" t="s">
        <v>21</v>
      </c>
      <c r="G53" s="1">
        <v>7785</v>
      </c>
      <c r="I53" s="1">
        <v>7617</v>
      </c>
    </row>
    <row r="54" spans="7:9" ht="12.75">
      <c r="G54" s="3"/>
      <c r="I54" s="3"/>
    </row>
    <row r="56" spans="7:9" ht="13.5" thickBot="1">
      <c r="G56" s="49">
        <f>SUM(G46:G54)</f>
        <v>101386</v>
      </c>
      <c r="I56" s="9">
        <f>SUM(I46:I54)</f>
        <v>107721</v>
      </c>
    </row>
    <row r="57" ht="13.5" thickTop="1"/>
    <row r="58" spans="1:9" ht="12.75">
      <c r="A58" s="4" t="s">
        <v>198</v>
      </c>
      <c r="G58" s="50">
        <f>+G46/G44</f>
        <v>0.6284537100619565</v>
      </c>
      <c r="I58" s="50">
        <f>+I46/I44</f>
        <v>0.6574953513313324</v>
      </c>
    </row>
    <row r="59" spans="1:9" ht="12.75">
      <c r="A59" s="4"/>
      <c r="G59" s="50"/>
      <c r="I59" s="37"/>
    </row>
    <row r="61" ht="12.75">
      <c r="A61" s="5"/>
    </row>
    <row r="62" ht="12.75">
      <c r="A62" s="4"/>
    </row>
    <row r="64" spans="2:9" ht="12.75">
      <c r="B64" s="4"/>
      <c r="G64" s="37"/>
      <c r="I64" s="37"/>
    </row>
  </sheetData>
  <mergeCells count="1">
    <mergeCell ref="I1:J1"/>
  </mergeCells>
  <printOptions horizontalCentered="1"/>
  <pageMargins left="0.75" right="0.75" top="0.5" bottom="0.5" header="0.5" footer="0.5"/>
  <pageSetup fitToHeight="1" fitToWidth="1" horizontalDpi="600" verticalDpi="600" orientation="portrait" paperSize="9" scale="95"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view="pageBreakPreview" zoomScaleSheetLayoutView="100" workbookViewId="0" topLeftCell="A1">
      <selection activeCell="I22" sqref="I22"/>
    </sheetView>
  </sheetViews>
  <sheetFormatPr defaultColWidth="9.140625" defaultRowHeight="12.75"/>
  <cols>
    <col min="1" max="1" width="4.8515625" style="1" customWidth="1"/>
    <col min="2" max="2" width="9.140625" style="1" customWidth="1"/>
    <col min="3" max="3" width="20.140625" style="1" customWidth="1"/>
    <col min="4" max="4" width="2.57421875" style="1" customWidth="1"/>
    <col min="5" max="5" width="10.57421875" style="1" bestFit="1" customWidth="1"/>
    <col min="6" max="6" width="9.421875" style="1" bestFit="1" customWidth="1"/>
    <col min="7" max="7" width="13.57421875" style="1" bestFit="1" customWidth="1"/>
    <col min="8" max="8" width="10.421875" style="1" customWidth="1"/>
    <col min="9" max="9" width="13.28125" style="1" bestFit="1" customWidth="1"/>
    <col min="10" max="10" width="9.8515625" style="1" bestFit="1" customWidth="1"/>
    <col min="11" max="16384" width="9.140625" style="1" customWidth="1"/>
  </cols>
  <sheetData>
    <row r="1" spans="9:10" ht="12.75">
      <c r="I1" s="73"/>
      <c r="J1" s="73"/>
    </row>
    <row r="2" spans="1:4" ht="15.75">
      <c r="A2" s="29" t="s">
        <v>44</v>
      </c>
      <c r="D2" s="45" t="s">
        <v>116</v>
      </c>
    </row>
    <row r="3" spans="1:2" ht="12.75">
      <c r="A3" s="30" t="s">
        <v>1</v>
      </c>
      <c r="B3" s="4" t="str">
        <f>+CFS!B2</f>
        <v>Quarterly Report on consolidated results for the fourth financial quarter ended 30th June 2006</v>
      </c>
    </row>
    <row r="4" spans="1:11" ht="13.5" thickBot="1">
      <c r="A4" s="31"/>
      <c r="B4" s="32"/>
      <c r="C4" s="11"/>
      <c r="D4" s="11"/>
      <c r="E4" s="11"/>
      <c r="F4" s="11"/>
      <c r="G4" s="11"/>
      <c r="H4" s="11"/>
      <c r="I4" s="11"/>
      <c r="J4" s="11"/>
      <c r="K4" s="40"/>
    </row>
    <row r="5" ht="12.75">
      <c r="K5" s="40"/>
    </row>
    <row r="6" ht="18.75">
      <c r="A6" s="17" t="s">
        <v>156</v>
      </c>
    </row>
    <row r="8" spans="5:10" ht="12.75">
      <c r="E8" s="2" t="s">
        <v>31</v>
      </c>
      <c r="F8" s="2" t="s">
        <v>31</v>
      </c>
      <c r="G8" s="10" t="s">
        <v>121</v>
      </c>
      <c r="H8" s="10" t="s">
        <v>126</v>
      </c>
      <c r="I8" s="10" t="s">
        <v>144</v>
      </c>
      <c r="J8" s="2"/>
    </row>
    <row r="9" spans="5:10" ht="12.75">
      <c r="E9" s="2" t="s">
        <v>32</v>
      </c>
      <c r="F9" s="2" t="s">
        <v>33</v>
      </c>
      <c r="G9" s="10" t="s">
        <v>122</v>
      </c>
      <c r="H9" s="2" t="s">
        <v>34</v>
      </c>
      <c r="I9" s="10" t="s">
        <v>145</v>
      </c>
      <c r="J9" s="2" t="s">
        <v>35</v>
      </c>
    </row>
    <row r="10" spans="5:10" ht="12.75">
      <c r="E10" s="10" t="s">
        <v>43</v>
      </c>
      <c r="F10" s="10" t="s">
        <v>43</v>
      </c>
      <c r="G10" s="10" t="s">
        <v>43</v>
      </c>
      <c r="H10" s="10" t="s">
        <v>43</v>
      </c>
      <c r="I10" s="10" t="s">
        <v>43</v>
      </c>
      <c r="J10" s="10" t="s">
        <v>43</v>
      </c>
    </row>
    <row r="11" spans="5:10" ht="12.75">
      <c r="E11" s="2"/>
      <c r="F11" s="2"/>
      <c r="G11" s="2"/>
      <c r="H11" s="2"/>
      <c r="I11" s="2"/>
      <c r="J11" s="2"/>
    </row>
    <row r="12" spans="1:10" ht="12.75">
      <c r="A12" s="4" t="s">
        <v>163</v>
      </c>
      <c r="B12" s="4"/>
      <c r="E12" s="1">
        <v>129607</v>
      </c>
      <c r="F12" s="1">
        <v>1156</v>
      </c>
      <c r="G12" s="1">
        <v>55458</v>
      </c>
      <c r="H12" s="1">
        <v>10622</v>
      </c>
      <c r="I12" s="1">
        <v>-111627</v>
      </c>
      <c r="J12" s="1">
        <f>SUM(E12:I12)</f>
        <v>85216</v>
      </c>
    </row>
    <row r="13" spans="1:2" ht="12.75">
      <c r="A13" s="4"/>
      <c r="B13" s="4"/>
    </row>
    <row r="14" spans="1:10" ht="12.75">
      <c r="A14" s="4" t="s">
        <v>201</v>
      </c>
      <c r="E14" s="1">
        <v>0</v>
      </c>
      <c r="F14" s="1">
        <v>0</v>
      </c>
      <c r="G14" s="1">
        <v>0</v>
      </c>
      <c r="H14" s="1">
        <v>0</v>
      </c>
      <c r="I14" s="48">
        <f>+'IS'!I39</f>
        <v>-3764</v>
      </c>
      <c r="J14" s="48">
        <f>SUM(E14:I14)</f>
        <v>-3764</v>
      </c>
    </row>
    <row r="15" spans="5:10" ht="12.75">
      <c r="E15" s="3"/>
      <c r="F15" s="3"/>
      <c r="G15" s="3"/>
      <c r="H15" s="3"/>
      <c r="I15" s="47"/>
      <c r="J15" s="47"/>
    </row>
    <row r="16" spans="9:10" ht="12.75">
      <c r="I16" s="48"/>
      <c r="J16" s="48"/>
    </row>
    <row r="17" spans="1:10" ht="13.5" thickBot="1">
      <c r="A17" s="4" t="s">
        <v>210</v>
      </c>
      <c r="E17" s="9">
        <f aca="true" t="shared" si="0" ref="E17:J17">SUM(E12:E15)</f>
        <v>129607</v>
      </c>
      <c r="F17" s="9">
        <f t="shared" si="0"/>
        <v>1156</v>
      </c>
      <c r="G17" s="9">
        <f t="shared" si="0"/>
        <v>55458</v>
      </c>
      <c r="H17" s="9">
        <f t="shared" si="0"/>
        <v>10622</v>
      </c>
      <c r="I17" s="9">
        <f t="shared" si="0"/>
        <v>-115391</v>
      </c>
      <c r="J17" s="9">
        <f t="shared" si="0"/>
        <v>81452</v>
      </c>
    </row>
    <row r="18" ht="13.5" thickTop="1"/>
    <row r="20" spans="1:10" ht="12.75">
      <c r="A20" s="4" t="s">
        <v>142</v>
      </c>
      <c r="B20" s="4"/>
      <c r="E20" s="1">
        <v>129607</v>
      </c>
      <c r="F20" s="1">
        <v>1156</v>
      </c>
      <c r="G20" s="1">
        <v>55458</v>
      </c>
      <c r="H20" s="1">
        <v>10622</v>
      </c>
      <c r="I20" s="1">
        <v>-112393</v>
      </c>
      <c r="J20" s="1">
        <f>SUM(E20:I20)</f>
        <v>84450</v>
      </c>
    </row>
    <row r="21" spans="1:2" ht="12.75">
      <c r="A21" s="4"/>
      <c r="B21" s="4"/>
    </row>
    <row r="22" spans="1:10" ht="12.75">
      <c r="A22" s="4" t="s">
        <v>164</v>
      </c>
      <c r="E22" s="1">
        <v>0</v>
      </c>
      <c r="F22" s="1">
        <v>0</v>
      </c>
      <c r="G22" s="1">
        <v>0</v>
      </c>
      <c r="H22" s="1">
        <v>0</v>
      </c>
      <c r="I22" s="1">
        <v>766</v>
      </c>
      <c r="J22" s="1">
        <f>SUM(E22:I22)</f>
        <v>766</v>
      </c>
    </row>
    <row r="23" spans="1:10" ht="12.75">
      <c r="A23" s="4"/>
      <c r="E23" s="3"/>
      <c r="F23" s="3"/>
      <c r="G23" s="3"/>
      <c r="H23" s="3"/>
      <c r="I23" s="3"/>
      <c r="J23" s="3"/>
    </row>
    <row r="25" spans="1:10" ht="13.5" thickBot="1">
      <c r="A25" s="4" t="s">
        <v>211</v>
      </c>
      <c r="E25" s="9">
        <f aca="true" t="shared" si="1" ref="E25:J25">SUM(E20:E23)</f>
        <v>129607</v>
      </c>
      <c r="F25" s="9">
        <f t="shared" si="1"/>
        <v>1156</v>
      </c>
      <c r="G25" s="9">
        <f t="shared" si="1"/>
        <v>55458</v>
      </c>
      <c r="H25" s="9">
        <f t="shared" si="1"/>
        <v>10622</v>
      </c>
      <c r="I25" s="9">
        <f t="shared" si="1"/>
        <v>-111627</v>
      </c>
      <c r="J25" s="9">
        <f t="shared" si="1"/>
        <v>85216</v>
      </c>
    </row>
    <row r="26" ht="13.5" thickTop="1"/>
    <row r="31" ht="12.75">
      <c r="A31" s="4"/>
    </row>
  </sheetData>
  <mergeCells count="1">
    <mergeCell ref="I1:J1"/>
  </mergeCells>
  <printOptions horizontalCentered="1"/>
  <pageMargins left="0.75" right="0.75" top="0.75" bottom="0.75" header="0.5" footer="0.5"/>
  <pageSetup fitToHeight="1" fitToWidth="1" horizontalDpi="600" verticalDpi="600" orientation="portrait" paperSize="9" scale="84"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4"/>
  <sheetViews>
    <sheetView view="pageBreakPreview" zoomScaleSheetLayoutView="100" workbookViewId="0" topLeftCell="A1">
      <selection activeCell="H46" sqref="H46"/>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3.57421875" style="1" customWidth="1"/>
    <col min="9" max="9" width="2.140625" style="1" customWidth="1"/>
    <col min="10" max="10" width="15.57421875" style="1" customWidth="1"/>
    <col min="11" max="11" width="2.421875" style="1" customWidth="1"/>
    <col min="12" max="16384" width="9.140625" style="1" customWidth="1"/>
  </cols>
  <sheetData>
    <row r="1" spans="1:5" ht="15.75">
      <c r="A1" s="29" t="s">
        <v>44</v>
      </c>
      <c r="E1" s="45" t="s">
        <v>116</v>
      </c>
    </row>
    <row r="2" spans="1:2" ht="12.75">
      <c r="A2" s="30" t="s">
        <v>1</v>
      </c>
      <c r="B2" s="4" t="str">
        <f>+'BS'!B3</f>
        <v>Quarterly Report on consolidated results for the fourth financial quarter ended 30th June 2006</v>
      </c>
    </row>
    <row r="3" spans="1:11" ht="13.5" thickBot="1">
      <c r="A3" s="31"/>
      <c r="B3" s="32"/>
      <c r="C3" s="11"/>
      <c r="D3" s="11"/>
      <c r="E3" s="11"/>
      <c r="F3" s="11"/>
      <c r="G3" s="11"/>
      <c r="H3" s="11"/>
      <c r="I3" s="11"/>
      <c r="J3" s="11"/>
      <c r="K3" s="11"/>
    </row>
    <row r="5" ht="18.75">
      <c r="A5" s="17" t="s">
        <v>155</v>
      </c>
    </row>
    <row r="6" ht="18.75">
      <c r="A6" s="17"/>
    </row>
    <row r="7" spans="1:10" ht="12.75">
      <c r="A7" s="4"/>
      <c r="H7" s="10" t="s">
        <v>97</v>
      </c>
      <c r="J7" s="10" t="s">
        <v>127</v>
      </c>
    </row>
    <row r="8" spans="1:10" ht="12.75">
      <c r="A8" s="4"/>
      <c r="H8" s="10" t="s">
        <v>40</v>
      </c>
      <c r="J8" s="10" t="s">
        <v>40</v>
      </c>
    </row>
    <row r="9" spans="1:10" ht="12.75">
      <c r="A9" s="4"/>
      <c r="H9" s="10" t="s">
        <v>41</v>
      </c>
      <c r="J9" s="10" t="s">
        <v>41</v>
      </c>
    </row>
    <row r="10" spans="1:10" ht="12.75">
      <c r="A10" s="4"/>
      <c r="H10" s="33" t="str">
        <f>+'IS'!I14</f>
        <v>30.06.2006</v>
      </c>
      <c r="J10" s="33" t="str">
        <f>+'IS'!K14</f>
        <v>30.06.2005</v>
      </c>
    </row>
    <row r="11" spans="8:10" ht="12.75">
      <c r="H11" s="10" t="s">
        <v>43</v>
      </c>
      <c r="J11" s="10" t="s">
        <v>43</v>
      </c>
    </row>
    <row r="13" spans="1:10" ht="12.75">
      <c r="A13" s="4" t="s">
        <v>224</v>
      </c>
      <c r="H13" s="48">
        <f>+'IS'!I31</f>
        <v>-5135</v>
      </c>
      <c r="J13" s="1">
        <f>+'IS'!K31</f>
        <v>-1818</v>
      </c>
    </row>
    <row r="15" ht="12.75">
      <c r="A15" s="4" t="s">
        <v>22</v>
      </c>
    </row>
    <row r="16" spans="2:10" ht="12.75">
      <c r="B16" s="4" t="s">
        <v>118</v>
      </c>
      <c r="H16" s="1">
        <v>24699</v>
      </c>
      <c r="J16" s="1">
        <f>5311+320+154+1601+10767+354+11695+4501+164+4082-95-83-313-1200</f>
        <v>37258</v>
      </c>
    </row>
    <row r="17" spans="2:10" ht="12.75">
      <c r="B17" s="4" t="s">
        <v>119</v>
      </c>
      <c r="H17" s="1">
        <v>-6705</v>
      </c>
      <c r="J17" s="1">
        <f>78+113+426-1349-10</f>
        <v>-742</v>
      </c>
    </row>
    <row r="18" spans="2:10" ht="12.75">
      <c r="B18" s="4" t="s">
        <v>105</v>
      </c>
      <c r="H18" s="47">
        <v>0</v>
      </c>
      <c r="J18" s="3">
        <v>105</v>
      </c>
    </row>
    <row r="19" spans="1:10" ht="12.75">
      <c r="A19" s="4" t="s">
        <v>159</v>
      </c>
      <c r="H19" s="48">
        <f>SUM(H13:H18)</f>
        <v>12859</v>
      </c>
      <c r="J19" s="1">
        <f>SUM(J13:J18)</f>
        <v>34803</v>
      </c>
    </row>
    <row r="21" ht="12.75">
      <c r="A21" s="4" t="s">
        <v>23</v>
      </c>
    </row>
    <row r="22" spans="2:10" ht="12.75">
      <c r="B22" s="4" t="s">
        <v>24</v>
      </c>
      <c r="H22" s="1">
        <v>11899</v>
      </c>
      <c r="J22" s="1">
        <f>-4988-5628-994-431-138</f>
        <v>-12179</v>
      </c>
    </row>
    <row r="23" spans="2:10" ht="12.75">
      <c r="B23" s="4" t="s">
        <v>25</v>
      </c>
      <c r="H23" s="1">
        <v>-7957</v>
      </c>
      <c r="J23" s="6">
        <f>-3182-2520-12</f>
        <v>-5714</v>
      </c>
    </row>
    <row r="24" spans="2:10" ht="12.75">
      <c r="B24" s="4" t="s">
        <v>166</v>
      </c>
      <c r="H24" s="3">
        <v>-1341</v>
      </c>
      <c r="J24" s="3">
        <v>-3951</v>
      </c>
    </row>
    <row r="25" spans="1:10" ht="12.75">
      <c r="A25" s="4" t="s">
        <v>227</v>
      </c>
      <c r="B25" s="4"/>
      <c r="H25" s="6">
        <f>SUM(H19:H24)</f>
        <v>15460</v>
      </c>
      <c r="J25" s="6">
        <f>SUM(J19:J24)</f>
        <v>12959</v>
      </c>
    </row>
    <row r="26" ht="12.75">
      <c r="B26" s="4"/>
    </row>
    <row r="27" spans="2:10" ht="12.75">
      <c r="B27" s="4" t="s">
        <v>28</v>
      </c>
      <c r="H27" s="1">
        <v>-5296</v>
      </c>
      <c r="J27" s="1">
        <v>-3728</v>
      </c>
    </row>
    <row r="28" spans="2:10" ht="12.75">
      <c r="B28" s="4" t="s">
        <v>120</v>
      </c>
      <c r="H28" s="1">
        <v>49</v>
      </c>
      <c r="J28" s="1">
        <v>70</v>
      </c>
    </row>
    <row r="29" spans="1:10" ht="12.75">
      <c r="A29" s="4" t="s">
        <v>226</v>
      </c>
      <c r="H29" s="38">
        <f>SUM(H25:H28)</f>
        <v>10213</v>
      </c>
      <c r="J29" s="38">
        <f>SUM(J25:J28)</f>
        <v>9301</v>
      </c>
    </row>
    <row r="31" ht="12.75">
      <c r="A31" s="4" t="s">
        <v>26</v>
      </c>
    </row>
    <row r="32" spans="2:10" ht="12.75">
      <c r="B32" s="4" t="s">
        <v>168</v>
      </c>
      <c r="H32" s="1">
        <v>-9811</v>
      </c>
      <c r="J32" s="1">
        <v>-9907</v>
      </c>
    </row>
    <row r="33" spans="2:10" ht="12.75">
      <c r="B33" s="4" t="s">
        <v>128</v>
      </c>
      <c r="H33" s="1">
        <v>24470</v>
      </c>
      <c r="J33" s="1">
        <v>3458</v>
      </c>
    </row>
    <row r="34" spans="2:10" ht="12.75">
      <c r="B34" s="4" t="s">
        <v>203</v>
      </c>
      <c r="H34" s="1">
        <v>458</v>
      </c>
      <c r="J34" s="1">
        <v>57</v>
      </c>
    </row>
    <row r="35" spans="2:10" ht="12.75">
      <c r="B35" s="4" t="s">
        <v>220</v>
      </c>
      <c r="H35" s="1">
        <v>-621</v>
      </c>
      <c r="J35" s="1">
        <v>0</v>
      </c>
    </row>
    <row r="36" spans="2:10" ht="12.75">
      <c r="B36" s="4" t="s">
        <v>197</v>
      </c>
      <c r="H36" s="1">
        <v>0</v>
      </c>
      <c r="J36" s="1">
        <v>-2079</v>
      </c>
    </row>
    <row r="37" spans="1:10" ht="12.75">
      <c r="A37" s="4" t="s">
        <v>225</v>
      </c>
      <c r="H37" s="38">
        <f>SUM(H32:H36)</f>
        <v>14496</v>
      </c>
      <c r="J37" s="38">
        <f>SUM(J32:J36)</f>
        <v>-8471</v>
      </c>
    </row>
    <row r="39" ht="12.75">
      <c r="A39" s="4" t="s">
        <v>27</v>
      </c>
    </row>
    <row r="40" spans="2:10" ht="12.75">
      <c r="B40" s="4" t="s">
        <v>139</v>
      </c>
      <c r="H40" s="1">
        <v>18101</v>
      </c>
      <c r="J40" s="1">
        <v>9988</v>
      </c>
    </row>
    <row r="41" spans="2:10" ht="12.75">
      <c r="B41" s="4" t="s">
        <v>140</v>
      </c>
      <c r="H41" s="1">
        <v>-31934</v>
      </c>
      <c r="J41" s="1">
        <f>-2967-10160-773</f>
        <v>-13900</v>
      </c>
    </row>
    <row r="42" spans="1:10" ht="12.75">
      <c r="A42" s="4" t="s">
        <v>160</v>
      </c>
      <c r="H42" s="38">
        <f>SUM(H40:H41)</f>
        <v>-13833</v>
      </c>
      <c r="J42" s="38">
        <f>SUM(J39:J41)</f>
        <v>-3912</v>
      </c>
    </row>
    <row r="44" spans="1:10" ht="12.75">
      <c r="A44" s="4" t="s">
        <v>29</v>
      </c>
      <c r="H44" s="1">
        <f>+H42+H37+H29</f>
        <v>10876</v>
      </c>
      <c r="J44" s="1">
        <f>+J42+J37+J29</f>
        <v>-3082</v>
      </c>
    </row>
    <row r="46" spans="1:10" ht="12.75">
      <c r="A46" s="4" t="s">
        <v>30</v>
      </c>
      <c r="H46" s="1">
        <v>-7273</v>
      </c>
      <c r="J46" s="1">
        <v>-4191</v>
      </c>
    </row>
    <row r="48" spans="1:10" ht="13.5" thickBot="1">
      <c r="A48" s="4" t="s">
        <v>149</v>
      </c>
      <c r="H48" s="39">
        <f>SUM(H44:H47)</f>
        <v>3603</v>
      </c>
      <c r="J48" s="39">
        <f>SUM(J44:J47)</f>
        <v>-7273</v>
      </c>
    </row>
    <row r="49" ht="13.5" thickTop="1"/>
    <row r="50" ht="12.75">
      <c r="A50" s="4" t="s">
        <v>100</v>
      </c>
    </row>
    <row r="51" spans="1:10" ht="12.75">
      <c r="A51" s="4"/>
      <c r="B51" s="4" t="s">
        <v>102</v>
      </c>
      <c r="H51" s="1">
        <f>+'BS'!G25</f>
        <v>986</v>
      </c>
      <c r="J51" s="1">
        <v>1011</v>
      </c>
    </row>
    <row r="52" spans="2:10" ht="12.75">
      <c r="B52" s="4" t="s">
        <v>101</v>
      </c>
      <c r="H52" s="1">
        <f>+'BS'!G26</f>
        <v>7977</v>
      </c>
      <c r="J52" s="1">
        <v>3765</v>
      </c>
    </row>
    <row r="53" spans="2:10" ht="12.75">
      <c r="B53" s="4" t="s">
        <v>150</v>
      </c>
      <c r="H53" s="3">
        <f>-'BS'!G32</f>
        <v>-4686</v>
      </c>
      <c r="J53" s="3">
        <v>-11538</v>
      </c>
    </row>
    <row r="54" spans="8:10" ht="12.75">
      <c r="H54" s="6">
        <f>SUM(H51:H53)</f>
        <v>4277</v>
      </c>
      <c r="I54" s="6"/>
      <c r="J54" s="6">
        <f>SUM(J51:J53)</f>
        <v>-6762</v>
      </c>
    </row>
    <row r="55" spans="2:10" ht="12.75">
      <c r="B55" s="4" t="s">
        <v>165</v>
      </c>
      <c r="H55" s="6">
        <v>-674</v>
      </c>
      <c r="I55" s="6"/>
      <c r="J55" s="6">
        <v>-511</v>
      </c>
    </row>
    <row r="56" spans="8:10" ht="13.5" thickBot="1">
      <c r="H56" s="39">
        <f>SUM(H54:H55)</f>
        <v>3603</v>
      </c>
      <c r="I56" s="6"/>
      <c r="J56" s="39">
        <f>SUM(J54:J55)</f>
        <v>-7273</v>
      </c>
    </row>
    <row r="57" ht="13.5" thickTop="1"/>
    <row r="63" ht="12.75">
      <c r="A63" s="5"/>
    </row>
    <row r="64" ht="12.75">
      <c r="A64" s="4"/>
    </row>
  </sheetData>
  <printOptions horizontalCentered="1"/>
  <pageMargins left="0.75" right="0.75" top="0.75" bottom="0.75" header="0.5" footer="0.5"/>
  <pageSetup fitToHeight="1" fitToWidth="1" horizontalDpi="600" verticalDpi="600" orientation="portrait" paperSize="9" scale="94"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P99"/>
  <sheetViews>
    <sheetView view="pageBreakPreview" zoomScaleSheetLayoutView="100" workbookViewId="0" topLeftCell="A66">
      <selection activeCell="H48" sqref="H48"/>
    </sheetView>
  </sheetViews>
  <sheetFormatPr defaultColWidth="9.140625" defaultRowHeight="12.75"/>
  <cols>
    <col min="1" max="1" width="6.00390625" style="0" customWidth="1"/>
    <col min="2" max="2" width="3.57421875" style="0" customWidth="1"/>
    <col min="4" max="4" width="15.140625" style="0" customWidth="1"/>
    <col min="5" max="5" width="11.28125" style="0" customWidth="1"/>
    <col min="6" max="6" width="12.57421875" style="0" customWidth="1"/>
    <col min="7" max="7" width="12.140625" style="0" customWidth="1"/>
    <col min="8" max="8" width="11.421875" style="0" customWidth="1"/>
    <col min="9" max="9" width="9.8515625" style="0" customWidth="1"/>
    <col min="10" max="10" width="14.140625" style="0" customWidth="1"/>
    <col min="11" max="11" width="13.28125" style="0" bestFit="1" customWidth="1"/>
    <col min="12" max="12" width="2.28125" style="0" customWidth="1"/>
    <col min="20" max="20" width="11.140625" style="0" bestFit="1" customWidth="1"/>
  </cols>
  <sheetData>
    <row r="2" spans="1:11" ht="15.75">
      <c r="A2" s="16" t="s">
        <v>44</v>
      </c>
      <c r="B2" s="7"/>
      <c r="C2" s="7"/>
      <c r="D2" s="7"/>
      <c r="E2" s="45" t="s">
        <v>116</v>
      </c>
      <c r="G2" s="7"/>
      <c r="H2" s="7"/>
      <c r="I2" s="7"/>
      <c r="J2" s="7"/>
      <c r="K2" s="7"/>
    </row>
    <row r="3" spans="1:11" ht="12.75">
      <c r="A3" s="12" t="s">
        <v>1</v>
      </c>
      <c r="B3" s="8" t="str">
        <f>+SE!B3</f>
        <v>Quarterly Report on consolidated results for the fourth financial quarter ended 30th June 2006</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48</v>
      </c>
      <c r="B6" s="7"/>
      <c r="C6" s="7"/>
      <c r="D6" s="7"/>
      <c r="E6" s="7"/>
      <c r="F6" s="7"/>
      <c r="G6" s="7"/>
      <c r="H6" s="7"/>
      <c r="I6" s="7"/>
      <c r="J6" s="7"/>
      <c r="K6" s="7"/>
    </row>
    <row r="8" spans="1:2" ht="12.75">
      <c r="A8" s="18" t="s">
        <v>49</v>
      </c>
      <c r="B8" s="18" t="s">
        <v>61</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21" t="s">
        <v>50</v>
      </c>
      <c r="B18" s="18" t="s">
        <v>113</v>
      </c>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2" ht="12.75">
      <c r="A21" s="21" t="s">
        <v>51</v>
      </c>
      <c r="B21" s="18" t="s">
        <v>60</v>
      </c>
    </row>
    <row r="22" ht="12.75">
      <c r="B22" t="s">
        <v>157</v>
      </c>
    </row>
    <row r="24" spans="1:2" ht="12.75">
      <c r="A24" s="21" t="s">
        <v>52</v>
      </c>
      <c r="B24" s="18" t="s">
        <v>59</v>
      </c>
    </row>
    <row r="27" spans="1:2" ht="12.75">
      <c r="A27" s="21" t="s">
        <v>53</v>
      </c>
      <c r="B27" s="18" t="s">
        <v>58</v>
      </c>
    </row>
    <row r="31" spans="1:2" ht="12.75">
      <c r="A31" s="21" t="s">
        <v>54</v>
      </c>
      <c r="B31" s="18" t="s">
        <v>62</v>
      </c>
    </row>
    <row r="32" spans="1:2" ht="12.75">
      <c r="A32" s="21"/>
      <c r="B32" s="18"/>
    </row>
    <row r="33" spans="1:2" ht="12.75">
      <c r="A33" s="21"/>
      <c r="B33" s="18"/>
    </row>
    <row r="34" spans="1:2" ht="12.75">
      <c r="A34" s="21"/>
      <c r="B34" s="18"/>
    </row>
    <row r="35" spans="1:2" ht="12.75">
      <c r="A35" s="21" t="s">
        <v>55</v>
      </c>
      <c r="B35" s="18" t="s">
        <v>63</v>
      </c>
    </row>
    <row r="36" spans="1:2" ht="12.75">
      <c r="A36" s="21"/>
      <c r="B36" t="s">
        <v>129</v>
      </c>
    </row>
    <row r="37" spans="1:2" ht="12.75">
      <c r="A37" s="21"/>
      <c r="B37" s="18"/>
    </row>
    <row r="38" spans="1:2" ht="12.75">
      <c r="A38" s="21" t="s">
        <v>56</v>
      </c>
      <c r="B38" s="18" t="s">
        <v>57</v>
      </c>
    </row>
    <row r="39" ht="12.75">
      <c r="B39" t="s">
        <v>181</v>
      </c>
    </row>
    <row r="41" spans="2:11" ht="12.75">
      <c r="B41" s="19"/>
      <c r="C41" s="19"/>
      <c r="D41" s="19"/>
      <c r="E41" s="60"/>
      <c r="F41" s="60" t="s">
        <v>173</v>
      </c>
      <c r="G41" s="24"/>
      <c r="H41" s="24"/>
      <c r="I41" s="24"/>
      <c r="J41" s="24"/>
      <c r="K41" s="24"/>
    </row>
    <row r="42" spans="2:11" ht="12.75">
      <c r="B42" s="19"/>
      <c r="C42" s="19"/>
      <c r="D42" s="19"/>
      <c r="E42" s="60"/>
      <c r="F42" s="60" t="s">
        <v>174</v>
      </c>
      <c r="G42" s="24"/>
      <c r="H42" s="24"/>
      <c r="I42" s="24"/>
      <c r="J42" s="24"/>
      <c r="K42" s="24"/>
    </row>
    <row r="43" spans="2:8" ht="12.75">
      <c r="B43" s="19"/>
      <c r="C43" s="19"/>
      <c r="D43" s="19"/>
      <c r="E43" s="60"/>
      <c r="F43" s="60" t="s">
        <v>175</v>
      </c>
      <c r="G43" s="60"/>
      <c r="H43" s="60" t="s">
        <v>171</v>
      </c>
    </row>
    <row r="44" spans="2:11" ht="12.75">
      <c r="B44" s="19"/>
      <c r="C44" s="19"/>
      <c r="D44" s="19"/>
      <c r="E44" s="60" t="s">
        <v>193</v>
      </c>
      <c r="F44" s="64" t="s">
        <v>176</v>
      </c>
      <c r="G44" s="60" t="s">
        <v>65</v>
      </c>
      <c r="H44" s="60" t="s">
        <v>172</v>
      </c>
      <c r="I44" s="24" t="s">
        <v>133</v>
      </c>
      <c r="J44" s="24" t="s">
        <v>170</v>
      </c>
      <c r="K44" s="60" t="s">
        <v>169</v>
      </c>
    </row>
    <row r="45" spans="2:11" ht="12.75">
      <c r="B45" s="19"/>
      <c r="C45" s="19"/>
      <c r="D45" s="19"/>
      <c r="E45" s="60" t="s">
        <v>43</v>
      </c>
      <c r="F45" s="60" t="s">
        <v>43</v>
      </c>
      <c r="G45" s="60" t="s">
        <v>43</v>
      </c>
      <c r="H45" s="60" t="s">
        <v>43</v>
      </c>
      <c r="I45" s="60" t="s">
        <v>43</v>
      </c>
      <c r="J45" s="60" t="s">
        <v>43</v>
      </c>
      <c r="K45" s="60" t="s">
        <v>43</v>
      </c>
    </row>
    <row r="46" spans="2:11" ht="12.75">
      <c r="B46" s="21" t="s">
        <v>0</v>
      </c>
      <c r="C46" s="19"/>
      <c r="D46" s="19"/>
      <c r="E46" s="19"/>
      <c r="F46" s="19"/>
      <c r="G46" s="19"/>
      <c r="H46" s="61"/>
      <c r="I46" s="61"/>
      <c r="J46" s="61"/>
      <c r="K46" s="61"/>
    </row>
    <row r="47" spans="2:11" ht="12.75">
      <c r="B47" s="19" t="s">
        <v>177</v>
      </c>
      <c r="C47" s="19"/>
      <c r="D47" s="19"/>
      <c r="E47" s="6">
        <v>47501</v>
      </c>
      <c r="F47" s="6">
        <v>6477</v>
      </c>
      <c r="G47" s="6">
        <v>0</v>
      </c>
      <c r="H47" s="6">
        <v>0</v>
      </c>
      <c r="I47" s="6">
        <v>0</v>
      </c>
      <c r="J47" s="6">
        <v>0</v>
      </c>
      <c r="K47" s="6">
        <f>SUM(E47:J47)</f>
        <v>53978</v>
      </c>
    </row>
    <row r="48" spans="2:11" ht="12.75">
      <c r="B48" s="19" t="s">
        <v>180</v>
      </c>
      <c r="C48" s="19"/>
      <c r="D48" s="19"/>
      <c r="E48" s="6">
        <v>0</v>
      </c>
      <c r="F48" s="6">
        <v>0</v>
      </c>
      <c r="G48" s="6">
        <v>0</v>
      </c>
      <c r="H48" s="6">
        <v>738</v>
      </c>
      <c r="I48" s="6">
        <v>0</v>
      </c>
      <c r="J48" s="6">
        <v>-738</v>
      </c>
      <c r="K48" s="6">
        <f>SUM(E48:J48)</f>
        <v>0</v>
      </c>
    </row>
    <row r="49" spans="2:11" ht="13.5" thickBot="1">
      <c r="B49" s="63" t="s">
        <v>125</v>
      </c>
      <c r="C49" s="19"/>
      <c r="D49" s="19"/>
      <c r="E49" s="39">
        <f>SUM(E47:E48)</f>
        <v>47501</v>
      </c>
      <c r="F49" s="39">
        <f aca="true" t="shared" si="0" ref="F49:K49">SUM(F47:F48)</f>
        <v>6477</v>
      </c>
      <c r="G49" s="39">
        <f t="shared" si="0"/>
        <v>0</v>
      </c>
      <c r="H49" s="39">
        <f t="shared" si="0"/>
        <v>738</v>
      </c>
      <c r="I49" s="39">
        <f t="shared" si="0"/>
        <v>0</v>
      </c>
      <c r="J49" s="39">
        <f t="shared" si="0"/>
        <v>-738</v>
      </c>
      <c r="K49" s="39">
        <f t="shared" si="0"/>
        <v>53978</v>
      </c>
    </row>
    <row r="50" spans="2:11" ht="13.5" thickTop="1">
      <c r="B50" s="19"/>
      <c r="C50" s="19"/>
      <c r="D50" s="19"/>
      <c r="E50" s="6"/>
      <c r="F50" s="6"/>
      <c r="G50" s="6"/>
      <c r="H50" s="6"/>
      <c r="I50" s="6"/>
      <c r="J50" s="6"/>
      <c r="K50" s="6"/>
    </row>
    <row r="51" spans="2:11" ht="12.75">
      <c r="B51" s="65" t="s">
        <v>178</v>
      </c>
      <c r="C51" s="19"/>
      <c r="D51" s="19"/>
      <c r="E51" s="6"/>
      <c r="F51" s="6"/>
      <c r="G51" s="6"/>
      <c r="H51" s="6"/>
      <c r="I51" s="6"/>
      <c r="J51" s="62"/>
      <c r="K51" s="6"/>
    </row>
    <row r="52" spans="2:15" ht="12.75">
      <c r="B52" s="63" t="s">
        <v>221</v>
      </c>
      <c r="C52" s="19"/>
      <c r="D52" s="19"/>
      <c r="E52" s="6">
        <v>2720</v>
      </c>
      <c r="F52" s="6">
        <f>666-24</f>
        <v>642</v>
      </c>
      <c r="G52" s="6">
        <v>-97</v>
      </c>
      <c r="H52" s="6">
        <v>2593</v>
      </c>
      <c r="I52" s="6">
        <v>-5</v>
      </c>
      <c r="J52" s="62">
        <v>0</v>
      </c>
      <c r="K52" s="6">
        <f>SUM(E52:J52)</f>
        <v>5853</v>
      </c>
      <c r="O52" s="40"/>
    </row>
    <row r="53" spans="2:11" ht="12.75">
      <c r="B53" s="63" t="s">
        <v>179</v>
      </c>
      <c r="C53" s="19"/>
      <c r="D53" s="19"/>
      <c r="E53" s="6"/>
      <c r="F53" s="6"/>
      <c r="G53" s="6"/>
      <c r="H53" s="6"/>
      <c r="I53" s="6"/>
      <c r="J53" s="62"/>
      <c r="K53" s="3">
        <v>-1184</v>
      </c>
    </row>
    <row r="54" spans="2:11" ht="12.75">
      <c r="B54" s="63" t="s">
        <v>222</v>
      </c>
      <c r="C54" s="19"/>
      <c r="D54" s="19"/>
      <c r="E54" s="19"/>
      <c r="F54" s="19"/>
      <c r="G54" s="19"/>
      <c r="H54" s="6"/>
      <c r="I54" s="6"/>
      <c r="J54" s="62"/>
      <c r="K54" s="6">
        <f>SUM(K52:K53)</f>
        <v>4669</v>
      </c>
    </row>
    <row r="55" spans="2:11" ht="12.75">
      <c r="B55" s="63" t="s">
        <v>5</v>
      </c>
      <c r="C55" s="19"/>
      <c r="D55" s="19"/>
      <c r="E55" s="19"/>
      <c r="F55" s="19"/>
      <c r="G55" s="19"/>
      <c r="H55" s="6"/>
      <c r="I55" s="6"/>
      <c r="J55" s="62"/>
      <c r="K55" s="3">
        <v>1750</v>
      </c>
    </row>
    <row r="56" spans="2:11" ht="12.75">
      <c r="B56" s="63" t="s">
        <v>223</v>
      </c>
      <c r="C56" s="19"/>
      <c r="D56" s="19"/>
      <c r="E56" s="19"/>
      <c r="F56" s="19"/>
      <c r="G56" s="19"/>
      <c r="H56" s="6"/>
      <c r="I56" s="6"/>
      <c r="J56" s="62"/>
      <c r="K56" s="6">
        <f>SUM(K54:K55)</f>
        <v>6419</v>
      </c>
    </row>
    <row r="57" spans="2:11" ht="12.75">
      <c r="B57" s="63" t="s">
        <v>167</v>
      </c>
      <c r="C57" s="19"/>
      <c r="D57" s="19"/>
      <c r="E57" s="19"/>
      <c r="F57" s="19"/>
      <c r="G57" s="19"/>
      <c r="H57" s="6"/>
      <c r="I57" s="6"/>
      <c r="J57" s="6"/>
      <c r="K57" s="6">
        <v>6</v>
      </c>
    </row>
    <row r="58" spans="2:16" ht="13.5" thickBot="1">
      <c r="B58" s="63" t="s">
        <v>164</v>
      </c>
      <c r="C58" s="19"/>
      <c r="D58" s="19"/>
      <c r="E58" s="19"/>
      <c r="F58" s="19"/>
      <c r="G58" s="19"/>
      <c r="H58" s="6"/>
      <c r="I58" s="6"/>
      <c r="J58" s="6"/>
      <c r="K58" s="39">
        <f>SUM(K56:K57)</f>
        <v>6425</v>
      </c>
      <c r="P58" s="40"/>
    </row>
    <row r="59" spans="2:11" ht="13.5" thickTop="1">
      <c r="B59" s="19"/>
      <c r="C59" s="19"/>
      <c r="D59" s="19"/>
      <c r="E59" s="19"/>
      <c r="F59" s="19"/>
      <c r="G59" s="19"/>
      <c r="H59" s="6"/>
      <c r="I59" s="6"/>
      <c r="J59" s="6"/>
      <c r="K59" s="6"/>
    </row>
    <row r="60" spans="8:11" ht="12.75">
      <c r="H60" s="6"/>
      <c r="I60" s="6"/>
      <c r="J60" s="6"/>
      <c r="K60" s="6"/>
    </row>
    <row r="61" spans="8:11" ht="12.75">
      <c r="H61" s="6"/>
      <c r="I61" s="6"/>
      <c r="J61" s="6"/>
      <c r="K61" s="6"/>
    </row>
    <row r="62" spans="1:11" ht="12.75">
      <c r="A62" s="21" t="s">
        <v>64</v>
      </c>
      <c r="B62" s="18" t="s">
        <v>123</v>
      </c>
      <c r="H62" s="1"/>
      <c r="I62" s="1"/>
      <c r="J62" s="1"/>
      <c r="K62" s="1"/>
    </row>
    <row r="63" spans="1:11" ht="12.75">
      <c r="A63" s="21"/>
      <c r="B63" s="18"/>
      <c r="H63" s="1"/>
      <c r="I63" s="1"/>
      <c r="J63" s="1"/>
      <c r="K63" s="1"/>
    </row>
    <row r="64" spans="1:11" ht="12.75">
      <c r="A64" s="21"/>
      <c r="B64" s="18"/>
      <c r="H64" s="1"/>
      <c r="I64" s="1"/>
      <c r="J64" s="1"/>
      <c r="K64" s="1"/>
    </row>
    <row r="65" spans="1:11" ht="12.75">
      <c r="A65" s="21"/>
      <c r="B65" s="18"/>
      <c r="H65" s="1"/>
      <c r="I65" s="1"/>
      <c r="J65" s="1"/>
      <c r="K65" s="1"/>
    </row>
    <row r="66" spans="1:11" ht="12.75">
      <c r="A66" s="21" t="s">
        <v>66</v>
      </c>
      <c r="B66" s="18" t="s">
        <v>114</v>
      </c>
      <c r="H66" s="1"/>
      <c r="I66" s="1"/>
      <c r="J66" s="1"/>
      <c r="K66" s="1"/>
    </row>
    <row r="67" spans="1:11" ht="12.75">
      <c r="A67" s="21"/>
      <c r="B67" s="18"/>
      <c r="H67" s="1"/>
      <c r="I67" s="1"/>
      <c r="J67" s="1"/>
      <c r="K67" s="1"/>
    </row>
    <row r="68" spans="1:11" ht="12.75">
      <c r="A68" s="21"/>
      <c r="B68" s="18"/>
      <c r="H68" s="1"/>
      <c r="I68" s="1"/>
      <c r="J68" s="1"/>
      <c r="K68" s="1"/>
    </row>
    <row r="69" spans="1:2" ht="12.75">
      <c r="A69" s="21" t="s">
        <v>67</v>
      </c>
      <c r="B69" s="18" t="s">
        <v>68</v>
      </c>
    </row>
    <row r="70" spans="1:2" ht="12.75">
      <c r="A70" s="21"/>
      <c r="B70" s="28"/>
    </row>
    <row r="71" spans="1:2" ht="12.75">
      <c r="A71" s="21"/>
      <c r="B71" s="28"/>
    </row>
    <row r="72" spans="1:2" ht="12.75">
      <c r="A72" s="21" t="s">
        <v>69</v>
      </c>
      <c r="B72" s="18" t="s">
        <v>70</v>
      </c>
    </row>
    <row r="73" spans="1:2" ht="12.75">
      <c r="A73" s="21"/>
      <c r="B73" s="28" t="s">
        <v>194</v>
      </c>
    </row>
    <row r="74" spans="1:10" ht="12.75">
      <c r="A74" s="21"/>
      <c r="B74" s="28"/>
      <c r="J74" s="24" t="s">
        <v>107</v>
      </c>
    </row>
    <row r="75" spans="1:10" ht="12.75">
      <c r="A75" s="21"/>
      <c r="B75" s="28"/>
      <c r="J75" s="12" t="s">
        <v>208</v>
      </c>
    </row>
    <row r="76" spans="1:10" ht="12.75">
      <c r="A76" s="21"/>
      <c r="J76" s="24" t="s">
        <v>43</v>
      </c>
    </row>
    <row r="77" spans="1:2" ht="12.75">
      <c r="A77" s="21"/>
      <c r="B77" s="66" t="s">
        <v>184</v>
      </c>
    </row>
    <row r="78" spans="1:3" ht="12.75">
      <c r="A78" s="21"/>
      <c r="B78" s="23" t="s">
        <v>185</v>
      </c>
      <c r="C78" s="28" t="s">
        <v>186</v>
      </c>
    </row>
    <row r="79" spans="1:10" ht="12.75">
      <c r="A79" s="21"/>
      <c r="C79" s="44" t="s">
        <v>187</v>
      </c>
      <c r="J79" s="67">
        <v>69522</v>
      </c>
    </row>
    <row r="80" spans="1:10" ht="12.75">
      <c r="A80" s="21"/>
      <c r="C80" s="44"/>
      <c r="J80" s="67"/>
    </row>
    <row r="81" spans="1:10" ht="12.75">
      <c r="A81" s="21"/>
      <c r="B81" s="23" t="s">
        <v>188</v>
      </c>
      <c r="C81" s="28" t="s">
        <v>186</v>
      </c>
      <c r="J81" s="67"/>
    </row>
    <row r="82" spans="1:10" ht="12.75">
      <c r="A82" s="21"/>
      <c r="C82" s="44" t="s">
        <v>189</v>
      </c>
      <c r="J82" s="67"/>
    </row>
    <row r="83" spans="1:10" ht="13.5" thickBot="1">
      <c r="A83" s="21"/>
      <c r="C83" s="44" t="s">
        <v>190</v>
      </c>
      <c r="J83" s="56">
        <v>10930</v>
      </c>
    </row>
    <row r="84" spans="1:10" ht="13.5" thickTop="1">
      <c r="A84" s="21"/>
      <c r="C84" s="44"/>
      <c r="J84" s="67"/>
    </row>
    <row r="85" spans="1:10" ht="12.75">
      <c r="A85" s="21"/>
      <c r="B85" t="s">
        <v>191</v>
      </c>
      <c r="C85" s="44"/>
      <c r="J85" s="67"/>
    </row>
    <row r="86" spans="1:10" ht="12.75">
      <c r="A86" s="21"/>
      <c r="B86" s="66" t="s">
        <v>218</v>
      </c>
      <c r="J86" s="67"/>
    </row>
    <row r="87" spans="1:10" ht="13.5" thickBot="1">
      <c r="A87" s="21"/>
      <c r="B87" s="66" t="s">
        <v>219</v>
      </c>
      <c r="J87" s="56">
        <v>674</v>
      </c>
    </row>
    <row r="88" spans="1:10" ht="13.5" thickTop="1">
      <c r="A88" s="21"/>
      <c r="B88" s="18"/>
      <c r="J88" s="1"/>
    </row>
    <row r="89" spans="1:2" ht="12.75">
      <c r="A89" s="21" t="s">
        <v>71</v>
      </c>
      <c r="B89" s="18" t="s">
        <v>73</v>
      </c>
    </row>
    <row r="90" spans="1:10" ht="12.75">
      <c r="A90" s="21"/>
      <c r="B90" s="18"/>
      <c r="J90" s="24" t="s">
        <v>107</v>
      </c>
    </row>
    <row r="91" ht="12.75">
      <c r="J91" s="12" t="str">
        <f>+J75</f>
        <v>30.06.2006</v>
      </c>
    </row>
    <row r="92" ht="12.75">
      <c r="J92" s="24" t="s">
        <v>43</v>
      </c>
    </row>
    <row r="93" ht="12.75">
      <c r="J93" s="24"/>
    </row>
    <row r="94" spans="2:10" ht="13.5" thickBot="1">
      <c r="B94" t="s">
        <v>141</v>
      </c>
      <c r="J94" s="9">
        <v>0</v>
      </c>
    </row>
    <row r="95" ht="13.5" thickTop="1"/>
    <row r="96" spans="2:10" ht="13.5" thickBot="1">
      <c r="B96" t="s">
        <v>108</v>
      </c>
      <c r="J96" s="56">
        <v>17662</v>
      </c>
    </row>
    <row r="97" ht="13.5" thickTop="1"/>
    <row r="99" ht="12.75">
      <c r="N99" s="40"/>
    </row>
  </sheetData>
  <printOptions horizontalCentered="1"/>
  <pageMargins left="0" right="0" top="0.25" bottom="0.25" header="0.5" footer="0.1"/>
  <pageSetup blackAndWhite="1" firstPageNumber="5" useFirstPageNumber="1" horizontalDpi="600" verticalDpi="600" orientation="portrait" paperSize="9" scale="78" r:id="rId2"/>
  <headerFooter alignWithMargins="0">
    <oddFooter>&amp;C&amp;P</oddFooter>
  </headerFooter>
  <rowBreaks count="1" manualBreakCount="1">
    <brk id="71" max="11" man="1"/>
  </rowBreaks>
  <drawing r:id="rId1"/>
</worksheet>
</file>

<file path=xl/worksheets/sheet6.xml><?xml version="1.0" encoding="utf-8"?>
<worksheet xmlns="http://schemas.openxmlformats.org/spreadsheetml/2006/main" xmlns:r="http://schemas.openxmlformats.org/officeDocument/2006/relationships">
  <dimension ref="A2:Q105"/>
  <sheetViews>
    <sheetView tabSelected="1" view="pageBreakPreview" zoomScaleSheetLayoutView="100" workbookViewId="0" topLeftCell="B2">
      <selection activeCell="T28" sqref="T28"/>
    </sheetView>
  </sheetViews>
  <sheetFormatPr defaultColWidth="9.140625" defaultRowHeight="12.75"/>
  <cols>
    <col min="1" max="1" width="5.140625" style="0" customWidth="1"/>
    <col min="2" max="2" width="4.421875" style="0" customWidth="1"/>
    <col min="3" max="3" width="6.00390625" style="0" customWidth="1"/>
    <col min="6" max="6" width="13.8515625" style="0" customWidth="1"/>
    <col min="7" max="7" width="11.7109375" style="0" customWidth="1"/>
    <col min="8" max="8" width="12.8515625" style="0" bestFit="1" customWidth="1"/>
    <col min="9" max="9" width="12.7109375" style="0" bestFit="1" customWidth="1"/>
    <col min="10" max="10" width="20.28125" style="0" customWidth="1"/>
  </cols>
  <sheetData>
    <row r="2" spans="1:10" ht="15.75">
      <c r="A2" s="16" t="s">
        <v>44</v>
      </c>
      <c r="B2" s="7"/>
      <c r="C2" s="7"/>
      <c r="D2" s="7"/>
      <c r="E2" s="7"/>
      <c r="F2" s="45" t="s">
        <v>116</v>
      </c>
      <c r="G2" s="7"/>
      <c r="H2" s="7"/>
      <c r="I2" s="7"/>
      <c r="J2" s="7"/>
    </row>
    <row r="3" spans="1:10" ht="12.75">
      <c r="A3" s="12" t="s">
        <v>1</v>
      </c>
      <c r="B3" s="8" t="str">
        <f>+'NTA-A'!B3</f>
        <v>Quarterly Report on consolidated results for the fourth financial quarter ended 30th June 2006</v>
      </c>
      <c r="C3" s="8"/>
      <c r="D3" s="7"/>
      <c r="E3" s="7"/>
      <c r="F3" s="7"/>
      <c r="G3" s="7"/>
      <c r="H3" s="7"/>
      <c r="I3" s="7"/>
      <c r="J3" s="7"/>
    </row>
    <row r="4" spans="1:10" ht="13.5" thickBot="1">
      <c r="A4" s="13"/>
      <c r="B4" s="14"/>
      <c r="C4" s="14"/>
      <c r="D4" s="15"/>
      <c r="E4" s="15"/>
      <c r="F4" s="15"/>
      <c r="G4" s="15"/>
      <c r="H4" s="15"/>
      <c r="I4" s="15"/>
      <c r="J4" s="15"/>
    </row>
    <row r="5" spans="1:10" ht="12.75">
      <c r="A5" s="7"/>
      <c r="B5" s="7"/>
      <c r="C5" s="7"/>
      <c r="D5" s="7"/>
      <c r="E5" s="7"/>
      <c r="F5" s="7"/>
      <c r="G5" s="7"/>
      <c r="H5" s="7"/>
      <c r="I5" s="7"/>
      <c r="J5" s="7"/>
    </row>
    <row r="6" ht="12.75">
      <c r="A6" s="52" t="s">
        <v>132</v>
      </c>
    </row>
    <row r="7" ht="14.25">
      <c r="A7" s="26"/>
    </row>
    <row r="8" spans="1:3" ht="12.75">
      <c r="A8" s="21" t="s">
        <v>74</v>
      </c>
      <c r="B8" s="18" t="s">
        <v>72</v>
      </c>
      <c r="C8" s="18"/>
    </row>
    <row r="9" spans="1:3" ht="12.75">
      <c r="A9" s="21"/>
      <c r="B9" s="18"/>
      <c r="C9" s="18"/>
    </row>
    <row r="10" spans="1:11" ht="12.75">
      <c r="A10" s="21"/>
      <c r="B10" s="18"/>
      <c r="C10" s="18"/>
      <c r="K10" t="s">
        <v>124</v>
      </c>
    </row>
    <row r="11" spans="1:3" ht="12.75">
      <c r="A11" s="21"/>
      <c r="B11" s="18"/>
      <c r="C11" s="18"/>
    </row>
    <row r="12" spans="1:3" ht="12.75">
      <c r="A12" s="21"/>
      <c r="B12" s="18"/>
      <c r="C12" s="18"/>
    </row>
    <row r="16" spans="1:3" ht="12.75">
      <c r="A16" s="21" t="s">
        <v>75</v>
      </c>
      <c r="B16" s="18" t="s">
        <v>76</v>
      </c>
      <c r="C16" s="18"/>
    </row>
    <row r="17" spans="1:3" ht="12.75">
      <c r="A17" s="21"/>
      <c r="B17" s="18"/>
      <c r="C17" s="18"/>
    </row>
    <row r="18" spans="1:3" ht="12.75">
      <c r="A18" s="21"/>
      <c r="B18" s="18"/>
      <c r="C18" s="18"/>
    </row>
    <row r="19" ht="12.75">
      <c r="A19" s="21"/>
    </row>
    <row r="20" ht="12.75">
      <c r="A20" s="21"/>
    </row>
    <row r="21" ht="12.75">
      <c r="A21" s="21"/>
    </row>
    <row r="22" spans="1:3" ht="12.75">
      <c r="A22" s="21" t="s">
        <v>77</v>
      </c>
      <c r="B22" s="18" t="s">
        <v>78</v>
      </c>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c r="B27" s="18"/>
      <c r="C27" s="18"/>
    </row>
    <row r="28" spans="1:3" ht="12.75">
      <c r="A28" s="21"/>
      <c r="B28" s="18"/>
      <c r="C28" s="18"/>
    </row>
    <row r="29" spans="1:3" ht="12.75">
      <c r="A29" s="21"/>
      <c r="B29" s="18"/>
      <c r="C29" s="18"/>
    </row>
    <row r="30" spans="1:3" ht="12.75">
      <c r="A30" s="21"/>
      <c r="B30" s="18"/>
      <c r="C30" s="18"/>
    </row>
    <row r="31" spans="1:3" ht="12.75">
      <c r="A31" s="21" t="s">
        <v>79</v>
      </c>
      <c r="B31" s="18" t="s">
        <v>80</v>
      </c>
      <c r="C31" s="18"/>
    </row>
    <row r="32" ht="12.75">
      <c r="B32" t="s">
        <v>109</v>
      </c>
    </row>
    <row r="34" spans="1:17" ht="12.75">
      <c r="A34" s="21" t="s">
        <v>81</v>
      </c>
      <c r="B34" s="18" t="s">
        <v>82</v>
      </c>
      <c r="C34" s="18"/>
      <c r="O34" s="21"/>
      <c r="P34" s="18"/>
      <c r="Q34" s="18"/>
    </row>
    <row r="35" spans="1:17" ht="12.75">
      <c r="A35" s="21"/>
      <c r="B35" s="18"/>
      <c r="C35" s="18"/>
      <c r="G35" s="74" t="s">
        <v>146</v>
      </c>
      <c r="H35" s="74"/>
      <c r="I35" s="74" t="s">
        <v>147</v>
      </c>
      <c r="J35" s="74"/>
      <c r="O35" s="21"/>
      <c r="P35" s="18"/>
      <c r="Q35" s="18"/>
    </row>
    <row r="36" spans="1:17" ht="12.75">
      <c r="A36" s="21"/>
      <c r="B36" s="18"/>
      <c r="C36" s="18"/>
      <c r="G36" s="12" t="s">
        <v>215</v>
      </c>
      <c r="H36" s="12" t="s">
        <v>216</v>
      </c>
      <c r="I36" s="12" t="str">
        <f>+G36</f>
        <v>30.06.06</v>
      </c>
      <c r="J36" s="12" t="str">
        <f>+H36</f>
        <v>30.06.05</v>
      </c>
      <c r="O36" s="21"/>
      <c r="P36" s="57"/>
      <c r="Q36" s="18"/>
    </row>
    <row r="37" spans="1:17" ht="12.75">
      <c r="A37" s="21"/>
      <c r="B37" s="18"/>
      <c r="C37" s="18"/>
      <c r="G37" s="24" t="s">
        <v>43</v>
      </c>
      <c r="H37" s="24" t="s">
        <v>43</v>
      </c>
      <c r="I37" s="24" t="s">
        <v>43</v>
      </c>
      <c r="J37" s="24" t="s">
        <v>43</v>
      </c>
      <c r="O37" s="21"/>
      <c r="P37" s="18"/>
      <c r="Q37" s="18"/>
    </row>
    <row r="38" spans="1:9" ht="12.75">
      <c r="A38" s="21"/>
      <c r="B38" s="28" t="s">
        <v>110</v>
      </c>
      <c r="C38" s="28"/>
      <c r="I38" s="24"/>
    </row>
    <row r="39" spans="1:10" ht="12.75">
      <c r="A39" s="21"/>
      <c r="B39" s="42" t="s">
        <v>111</v>
      </c>
      <c r="C39" s="42"/>
      <c r="G39" s="1">
        <v>174</v>
      </c>
      <c r="H39" s="1">
        <f>1374-424</f>
        <v>950</v>
      </c>
      <c r="I39" s="2">
        <v>-179</v>
      </c>
      <c r="J39" s="1">
        <v>-424</v>
      </c>
    </row>
    <row r="40" spans="2:10" ht="12.75">
      <c r="B40" s="23" t="s">
        <v>112</v>
      </c>
      <c r="C40" s="23"/>
      <c r="G40" s="3">
        <v>1576</v>
      </c>
      <c r="H40" s="3">
        <v>3032</v>
      </c>
      <c r="I40" s="3">
        <v>1576</v>
      </c>
      <c r="J40" s="3">
        <v>3032</v>
      </c>
    </row>
    <row r="41" spans="7:10" ht="13.5" thickBot="1">
      <c r="G41" s="51">
        <f>SUM(G39:G40)</f>
        <v>1750</v>
      </c>
      <c r="H41" s="51">
        <f>SUM(H39:H40)</f>
        <v>3982</v>
      </c>
      <c r="I41" s="51">
        <f>SUM(I39:I40)</f>
        <v>1397</v>
      </c>
      <c r="J41" s="51">
        <f>SUM(J39:J40)</f>
        <v>2608</v>
      </c>
    </row>
    <row r="42" spans="7:10" ht="13.5" thickTop="1">
      <c r="G42" s="58"/>
      <c r="H42" s="43"/>
      <c r="I42" s="58"/>
      <c r="J42" s="43"/>
    </row>
    <row r="43" spans="7:10" ht="12.75">
      <c r="G43" s="58"/>
      <c r="H43" s="43"/>
      <c r="I43" s="58"/>
      <c r="J43" s="43"/>
    </row>
    <row r="44" spans="7:10" ht="12.75">
      <c r="G44" s="58"/>
      <c r="H44" s="43"/>
      <c r="I44" s="58"/>
      <c r="J44" s="43"/>
    </row>
    <row r="45" spans="7:10" ht="12.75">
      <c r="G45" s="58"/>
      <c r="H45" s="43"/>
      <c r="I45" s="58"/>
      <c r="J45" s="43"/>
    </row>
    <row r="46" spans="7:10" ht="12.75">
      <c r="G46" s="58"/>
      <c r="H46" s="43"/>
      <c r="I46" s="58"/>
      <c r="J46" s="43"/>
    </row>
    <row r="47" spans="1:3" ht="12.75">
      <c r="A47" s="21" t="s">
        <v>83</v>
      </c>
      <c r="B47" s="18" t="s">
        <v>84</v>
      </c>
      <c r="C47" s="18"/>
    </row>
    <row r="48" spans="1:3" ht="12.75">
      <c r="A48" s="21"/>
      <c r="B48" s="18"/>
      <c r="C48" s="18"/>
    </row>
    <row r="49" spans="1:3" ht="12.75">
      <c r="A49" s="21"/>
      <c r="B49" s="18"/>
      <c r="C49" s="18"/>
    </row>
    <row r="50" spans="1:3" ht="12.75">
      <c r="A50" s="21"/>
      <c r="B50" s="18"/>
      <c r="C50" s="18"/>
    </row>
    <row r="51" spans="1:2" ht="12.75">
      <c r="A51" s="21"/>
      <c r="B51" s="28"/>
    </row>
    <row r="52" spans="1:3" ht="12.75">
      <c r="A52" s="21" t="s">
        <v>85</v>
      </c>
      <c r="B52" s="18" t="s">
        <v>86</v>
      </c>
      <c r="C52" s="18"/>
    </row>
    <row r="53" spans="1:3" ht="12.75">
      <c r="A53" s="21"/>
      <c r="B53" t="s">
        <v>143</v>
      </c>
      <c r="C53" s="18"/>
    </row>
    <row r="54" spans="1:3" ht="12.75">
      <c r="A54" s="21"/>
      <c r="B54" s="18"/>
      <c r="C54" s="18"/>
    </row>
    <row r="55" spans="1:3" ht="12.75">
      <c r="A55" s="21" t="s">
        <v>87</v>
      </c>
      <c r="B55" s="18" t="s">
        <v>134</v>
      </c>
      <c r="C55" s="18"/>
    </row>
    <row r="56" spans="1:3" ht="12.75">
      <c r="A56" s="21"/>
      <c r="B56" s="53"/>
      <c r="C56" s="18"/>
    </row>
    <row r="57" spans="1:3" ht="12.75">
      <c r="A57" s="21"/>
      <c r="B57" s="53"/>
      <c r="C57" s="18"/>
    </row>
    <row r="58" spans="1:3" ht="12.75">
      <c r="A58" s="21"/>
      <c r="B58" s="53"/>
      <c r="C58" s="18"/>
    </row>
    <row r="59" spans="1:3" ht="12.75">
      <c r="A59" s="21" t="s">
        <v>88</v>
      </c>
      <c r="B59" s="18" t="s">
        <v>192</v>
      </c>
      <c r="C59" s="18"/>
    </row>
    <row r="60" spans="1:3" ht="12.75">
      <c r="A60" s="21"/>
      <c r="B60" s="28" t="s">
        <v>217</v>
      </c>
      <c r="C60" s="28"/>
    </row>
    <row r="61" spans="1:3" ht="12.75">
      <c r="A61" s="21"/>
      <c r="B61" s="28"/>
      <c r="C61" s="28"/>
    </row>
    <row r="62" spans="8:10" ht="12.75">
      <c r="H62" s="24" t="s">
        <v>96</v>
      </c>
      <c r="I62" s="24" t="s">
        <v>182</v>
      </c>
      <c r="J62" s="24" t="s">
        <v>35</v>
      </c>
    </row>
    <row r="63" spans="8:10" ht="12.75">
      <c r="H63" s="24" t="s">
        <v>43</v>
      </c>
      <c r="I63" s="24" t="s">
        <v>43</v>
      </c>
      <c r="J63" s="24" t="s">
        <v>43</v>
      </c>
    </row>
    <row r="65" spans="2:10" ht="12.75">
      <c r="B65" t="s">
        <v>97</v>
      </c>
      <c r="H65" s="69">
        <v>16729</v>
      </c>
      <c r="I65" s="69">
        <v>49874</v>
      </c>
      <c r="J65" s="69">
        <f>SUM(H65:I65)</f>
        <v>66603</v>
      </c>
    </row>
    <row r="66" spans="2:10" ht="12.75">
      <c r="B66" t="s">
        <v>98</v>
      </c>
      <c r="H66" s="70">
        <v>3567</v>
      </c>
      <c r="I66" s="70">
        <v>27</v>
      </c>
      <c r="J66" s="70">
        <f>SUM(H66:I66)</f>
        <v>3594</v>
      </c>
    </row>
    <row r="67" spans="8:10" ht="13.5" thickBot="1">
      <c r="H67" s="56">
        <f>SUM(H65:H66)</f>
        <v>20296</v>
      </c>
      <c r="I67" s="56">
        <f>SUM(I65:I66)</f>
        <v>49901</v>
      </c>
      <c r="J67" s="56">
        <f>SUM(J65:J66)</f>
        <v>70197</v>
      </c>
    </row>
    <row r="68" ht="13.5" thickTop="1"/>
    <row r="69" spans="1:3" ht="12.75">
      <c r="A69" s="21" t="s">
        <v>89</v>
      </c>
      <c r="B69" s="18" t="s">
        <v>90</v>
      </c>
      <c r="C69" s="18"/>
    </row>
    <row r="70" spans="1:3" ht="12.75">
      <c r="A70" s="21"/>
      <c r="B70" s="18"/>
      <c r="C70" s="18"/>
    </row>
    <row r="71" spans="1:3" ht="12.75">
      <c r="A71" s="21"/>
      <c r="B71" s="18"/>
      <c r="C71" s="18"/>
    </row>
    <row r="72" spans="1:3" ht="12.75">
      <c r="A72" s="21"/>
      <c r="B72" s="18"/>
      <c r="C72" s="18"/>
    </row>
    <row r="73" spans="1:3" ht="12.75">
      <c r="A73" s="21"/>
      <c r="B73" s="18"/>
      <c r="C73" s="18"/>
    </row>
    <row r="74" spans="1:3" ht="12.75">
      <c r="A74" s="21"/>
      <c r="B74" s="18"/>
      <c r="C74" s="18"/>
    </row>
    <row r="75" spans="1:3" ht="12.75">
      <c r="A75" s="21"/>
      <c r="B75" s="18"/>
      <c r="C75" s="18"/>
    </row>
    <row r="76" spans="1:3" ht="12.75">
      <c r="A76" s="21"/>
      <c r="B76" s="18"/>
      <c r="C76" s="18"/>
    </row>
    <row r="77" spans="1:3" ht="12.75">
      <c r="A77" s="21"/>
      <c r="B77" s="18"/>
      <c r="C77" s="18"/>
    </row>
    <row r="78" spans="1:3" ht="12.75">
      <c r="A78" s="21"/>
      <c r="B78" s="28"/>
      <c r="C78" s="18"/>
    </row>
    <row r="79" spans="1:3" ht="12.75">
      <c r="A79" s="21"/>
      <c r="B79" s="18"/>
      <c r="C79" s="18"/>
    </row>
    <row r="80" spans="1:3" ht="12.75">
      <c r="A80" s="21" t="s">
        <v>91</v>
      </c>
      <c r="B80" s="18" t="s">
        <v>92</v>
      </c>
      <c r="C80" s="18"/>
    </row>
    <row r="81" spans="1:3" ht="12.75">
      <c r="A81" s="21"/>
      <c r="B81" s="28" t="s">
        <v>204</v>
      </c>
      <c r="C81" s="18"/>
    </row>
    <row r="82" spans="1:3" ht="12.75">
      <c r="A82" s="21"/>
      <c r="B82" s="68" t="s">
        <v>205</v>
      </c>
      <c r="C82" s="18"/>
    </row>
    <row r="83" spans="1:3" ht="12.75">
      <c r="A83" s="21"/>
      <c r="B83" s="68"/>
      <c r="C83" s="18"/>
    </row>
    <row r="84" spans="1:3" ht="12.75">
      <c r="A84" s="21"/>
      <c r="B84" s="68"/>
      <c r="C84" s="18"/>
    </row>
    <row r="85" spans="1:3" ht="12.75">
      <c r="A85" s="21"/>
      <c r="B85" s="68"/>
      <c r="C85" s="18"/>
    </row>
    <row r="86" spans="1:3" ht="12.75">
      <c r="A86" s="21"/>
      <c r="B86" s="68"/>
      <c r="C86" s="18"/>
    </row>
    <row r="87" spans="1:3" ht="12.75">
      <c r="A87" s="21" t="s">
        <v>93</v>
      </c>
      <c r="B87" s="18" t="s">
        <v>95</v>
      </c>
      <c r="C87" s="18"/>
    </row>
    <row r="88" spans="1:3" ht="12.75">
      <c r="A88" s="21"/>
      <c r="B88" s="18"/>
      <c r="C88" s="18"/>
    </row>
    <row r="89" spans="1:3" ht="12.75">
      <c r="A89" s="21"/>
      <c r="B89" s="18"/>
      <c r="C89" s="18"/>
    </row>
    <row r="90" spans="1:3" ht="12.75">
      <c r="A90" s="21"/>
      <c r="B90" s="18"/>
      <c r="C90" s="18"/>
    </row>
    <row r="91" spans="1:3" ht="12.75">
      <c r="A91" s="21" t="s">
        <v>94</v>
      </c>
      <c r="B91" s="18" t="s">
        <v>136</v>
      </c>
      <c r="C91" s="18"/>
    </row>
    <row r="92" spans="7:10" ht="12.75">
      <c r="G92" s="74" t="s">
        <v>146</v>
      </c>
      <c r="H92" s="74"/>
      <c r="I92" s="74" t="s">
        <v>148</v>
      </c>
      <c r="J92" s="74"/>
    </row>
    <row r="93" spans="7:10" ht="12.75">
      <c r="G93" s="12" t="str">
        <f>+'IS'!E14</f>
        <v>30.06.2006</v>
      </c>
      <c r="H93" s="12" t="str">
        <f>+'IS'!G14</f>
        <v>30.06.2005</v>
      </c>
      <c r="I93" s="12" t="str">
        <f>+G93</f>
        <v>30.06.2006</v>
      </c>
      <c r="J93" s="12" t="str">
        <f>+H93</f>
        <v>30.06.2005</v>
      </c>
    </row>
    <row r="94" spans="2:3" ht="12.75">
      <c r="B94" s="23" t="s">
        <v>130</v>
      </c>
      <c r="C94" t="s">
        <v>195</v>
      </c>
    </row>
    <row r="95" ht="12.75">
      <c r="B95" s="23"/>
    </row>
    <row r="96" spans="3:10" ht="12.75">
      <c r="C96" t="s">
        <v>228</v>
      </c>
      <c r="G96" s="6">
        <f>+'IS'!E39</f>
        <v>6425</v>
      </c>
      <c r="H96" s="6">
        <f>+'IS'!G39</f>
        <v>-8093</v>
      </c>
      <c r="I96" s="1">
        <f>+'IS'!I39</f>
        <v>-3764</v>
      </c>
      <c r="J96" s="1">
        <f>+'IS'!K39</f>
        <v>766</v>
      </c>
    </row>
    <row r="97" spans="7:10" ht="12.75">
      <c r="G97" s="6"/>
      <c r="H97" s="6"/>
      <c r="I97" s="1"/>
      <c r="J97" s="1"/>
    </row>
    <row r="98" spans="3:9" ht="12.75">
      <c r="C98" t="s">
        <v>199</v>
      </c>
      <c r="G98" s="6"/>
      <c r="H98" s="6"/>
      <c r="I98" s="1"/>
    </row>
    <row r="99" spans="3:10" ht="12.75">
      <c r="C99" s="27" t="s">
        <v>200</v>
      </c>
      <c r="G99" s="1">
        <v>129607</v>
      </c>
      <c r="H99" s="1">
        <v>129607</v>
      </c>
      <c r="I99" s="1">
        <f>+'BS'!G44</f>
        <v>129607</v>
      </c>
      <c r="J99" s="1">
        <f>+H99</f>
        <v>129607</v>
      </c>
    </row>
    <row r="100" spans="3:10" ht="12.75">
      <c r="C100" s="27"/>
      <c r="G100" s="1"/>
      <c r="H100" s="1"/>
      <c r="I100" s="1"/>
      <c r="J100" s="1"/>
    </row>
    <row r="101" spans="3:10" ht="13.5" thickBot="1">
      <c r="C101" t="s">
        <v>196</v>
      </c>
      <c r="G101" s="55">
        <f>+G96/G99*100</f>
        <v>4.957293973319342</v>
      </c>
      <c r="H101" s="55">
        <f>+H96/H99*100</f>
        <v>-6.2442614982215465</v>
      </c>
      <c r="I101" s="55">
        <f>+I96/I99*100</f>
        <v>-2.904164126937588</v>
      </c>
      <c r="J101" s="55">
        <f>+J96/J99*100</f>
        <v>0.5910174604766717</v>
      </c>
    </row>
    <row r="102" spans="8:9" ht="13.5" thickTop="1">
      <c r="H102" s="1"/>
      <c r="I102" s="1"/>
    </row>
    <row r="103" spans="2:9" ht="12.75">
      <c r="B103" s="23" t="s">
        <v>131</v>
      </c>
      <c r="C103" t="s">
        <v>153</v>
      </c>
      <c r="H103" s="1"/>
      <c r="I103" s="1"/>
    </row>
    <row r="104" spans="2:9" ht="12.75">
      <c r="B104" s="23"/>
      <c r="H104" s="1"/>
      <c r="I104" s="1"/>
    </row>
    <row r="105" spans="2:9" ht="12.75">
      <c r="B105" s="23"/>
      <c r="H105" s="1"/>
      <c r="I105" s="1"/>
    </row>
  </sheetData>
  <mergeCells count="4">
    <mergeCell ref="G35:H35"/>
    <mergeCell ref="I35:J35"/>
    <mergeCell ref="G92:H92"/>
    <mergeCell ref="I92:J92"/>
  </mergeCells>
  <printOptions horizontalCentered="1"/>
  <pageMargins left="0.25" right="0.25" top="0.5" bottom="0.5" header="0.5" footer="0.25"/>
  <pageSetup firstPageNumber="7" useFirstPageNumber="1" horizontalDpi="600" verticalDpi="600" orientation="portrait" paperSize="9" scale="86" r:id="rId2"/>
  <headerFooter alignWithMargins="0">
    <oddFooter>&amp;C&amp;P</oddFooter>
  </headerFooter>
  <rowBreaks count="1" manualBreakCount="1">
    <brk id="58" max="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B840NHX</cp:lastModifiedBy>
  <cp:lastPrinted>2006-08-22T08:11:44Z</cp:lastPrinted>
  <dcterms:created xsi:type="dcterms:W3CDTF">2002-10-22T09:07:41Z</dcterms:created>
  <dcterms:modified xsi:type="dcterms:W3CDTF">2006-08-22T08:11:53Z</dcterms:modified>
  <cp:category/>
  <cp:version/>
  <cp:contentType/>
  <cp:contentStatus/>
</cp:coreProperties>
</file>